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<sst xmlns="http://schemas.openxmlformats.org/spreadsheetml/2006/main" count="2394" uniqueCount="1119">
  <si>
    <t xml:space="preserve"> AKTIVNOST: sufinanc.uređ.kapelice Sv. Katarina </t>
  </si>
  <si>
    <t>A105005</t>
  </si>
  <si>
    <t>Biciklistički klub "Stubaki"</t>
  </si>
  <si>
    <t>238.</t>
  </si>
  <si>
    <t>Ostale tekuće donacije</t>
  </si>
  <si>
    <t>01045</t>
  </si>
  <si>
    <t>Funkcijska: 09 Obrazovanje</t>
  </si>
  <si>
    <t>1060</t>
  </si>
  <si>
    <t>AKTIVNOST:Sufinanciranje dječjih vrtića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</si>
  <si>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</si>
  <si>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</si>
  <si>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</si>
  <si>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</si>
  <si>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</si>
  <si>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</si>
  <si>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</si>
  <si>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 xml:space="preserve"> AKTIVNOST: Materijal za školske potrebe</t>
  </si>
  <si>
    <t>A106103</t>
  </si>
  <si>
    <t xml:space="preserve">AKTIVNOST: Odgoj i obrazovanje za okoliš </t>
  </si>
  <si>
    <t>PROJEKT: Izgradnja školskog igrališta</t>
  </si>
  <si>
    <t>1062</t>
  </si>
  <si>
    <t>A106201</t>
  </si>
  <si>
    <t>AKTIVNOST: Sufinanciranje nabave</t>
  </si>
  <si>
    <t>PROGRAM  -Osnovna škola</t>
  </si>
  <si>
    <t>PROGRAM: Srednja škola</t>
  </si>
  <si>
    <t>PROGRAM: Područna škola</t>
  </si>
  <si>
    <t xml:space="preserve"> AKTIVNOST: Uređenje prostorija i okoliša</t>
  </si>
  <si>
    <t>K106202</t>
  </si>
  <si>
    <t>1063</t>
  </si>
  <si>
    <t>A106301</t>
  </si>
  <si>
    <t xml:space="preserve"> PROGRAM - Predškolsko obrazovanje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</si>
  <si>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</si>
  <si>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</si>
  <si>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</si>
  <si>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</si>
  <si>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</si>
  <si>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</si>
  <si>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</si>
  <si>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</si>
  <si>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</si>
  <si>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KLASA: 400-08/08-01/15</t>
  </si>
  <si>
    <t>URBROJ: 2113/03-01-08/1</t>
  </si>
  <si>
    <t>Stubičke Toplice,   08.12.2008.</t>
  </si>
  <si>
    <t>AKTIVNOST:Školska kuhinja-soc.ugroženoj djeci</t>
  </si>
  <si>
    <t>A107005</t>
  </si>
  <si>
    <t xml:space="preserve"> AKTIVNOST: Pogrebni troškovi</t>
  </si>
  <si>
    <t>A107006</t>
  </si>
  <si>
    <t>Ova odluka stupa na snagu osmog dana od dana objave u "Službenom glasniku Krapinsko-zagorske županije", a primjenjuje se od 01.01.2009. godine.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</si>
  <si>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</si>
  <si>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</si>
  <si>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</si>
  <si>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</si>
  <si>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</si>
  <si>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</si>
  <si>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</si>
  <si>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</si>
  <si>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</si>
  <si>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</si>
  <si>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</si>
  <si>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1072</t>
  </si>
  <si>
    <t>A107201</t>
  </si>
  <si>
    <t>AKTIVNOST: naknada stradalima u požaru</t>
  </si>
  <si>
    <t>A100302</t>
  </si>
  <si>
    <t>K100303</t>
  </si>
  <si>
    <t>A100101</t>
  </si>
  <si>
    <t xml:space="preserve">A100205 </t>
  </si>
  <si>
    <t>Putni troškovi predstavničkog tijela</t>
  </si>
  <si>
    <t>Općinsko vijeće Općine Stubičke Toplice na  36. sjednici održanoj dana 08.12.2008. godine je donijelo</t>
  </si>
  <si>
    <t>INDEX 3/2</t>
  </si>
  <si>
    <t>INDEX 4/3</t>
  </si>
  <si>
    <t>211.</t>
  </si>
  <si>
    <t>247.</t>
  </si>
  <si>
    <t>"Cvijet u cvijeću"</t>
  </si>
  <si>
    <t>249.</t>
  </si>
  <si>
    <t>246.</t>
  </si>
  <si>
    <t>Kulturno umjetničko društvo "Kraljev Vrh"</t>
  </si>
  <si>
    <t>1082</t>
  </si>
  <si>
    <t>K108201</t>
  </si>
  <si>
    <t>244.</t>
  </si>
  <si>
    <t>Kapitalne donacije neprofitnim organizacijama</t>
  </si>
  <si>
    <t>PROGRAM: Opremanje dječjeg odjela u Općoj bolnici</t>
  </si>
  <si>
    <t>u Zaboku</t>
  </si>
  <si>
    <t>PROJEKT: nabava monitora vitalnih funkcija s priborom</t>
  </si>
  <si>
    <t>K102110</t>
  </si>
  <si>
    <t>245.</t>
  </si>
  <si>
    <t>31.12.2007.</t>
  </si>
  <si>
    <t>PRORAČUN</t>
  </si>
  <si>
    <t>ZA 2009. GODINU</t>
  </si>
  <si>
    <t>2008.</t>
  </si>
  <si>
    <t>PROCJENA</t>
  </si>
  <si>
    <t xml:space="preserve">PLAN </t>
  </si>
  <si>
    <t>2009.</t>
  </si>
  <si>
    <t xml:space="preserve">PROCJENA </t>
  </si>
  <si>
    <t xml:space="preserve"> AKTIVNOST: Športska udruga slijepih KZŽ</t>
  </si>
  <si>
    <t>A100214</t>
  </si>
  <si>
    <t>223.</t>
  </si>
  <si>
    <t>Radio i TV prijemnici</t>
  </si>
  <si>
    <t>Telefoni i ostali komunikacijski uređaji</t>
  </si>
  <si>
    <t>Oprema za održavanje  prostorija - usisivač</t>
  </si>
  <si>
    <t>AKTIVNOST: Sanacija klizišta u Strmcu Stubičkom</t>
  </si>
  <si>
    <t>AKTIVNOST: Čišćenje potoka od Pile do Strmca Stubičkog</t>
  </si>
  <si>
    <t>u ul. Žrtava Seljačke bune i u Strmcu Stubičkom</t>
  </si>
  <si>
    <t>Oprema za održavanje i zaštitu-trakaste zavjese</t>
  </si>
  <si>
    <t>250.</t>
  </si>
  <si>
    <t>253.</t>
  </si>
  <si>
    <t>251.</t>
  </si>
  <si>
    <t>252.</t>
  </si>
  <si>
    <t>K102108</t>
  </si>
  <si>
    <t>PROJEKT: Izrada glavnog projekta, kupovina  zemljišta</t>
  </si>
  <si>
    <t>te izgradnja zaobilazne ceste od Zagrebačke ulice do ul.</t>
  </si>
  <si>
    <t>Temeljem članka 32. Zakona o proračunu ("Narodne novine" br. 96/03)  i članka 25. Statuta Općine Stubičke Toplice ("Službeni glasnik KZŽ" br. 02/06)</t>
  </si>
  <si>
    <t>PROJEKT: Sadnja drvoreda lipa</t>
  </si>
  <si>
    <t>PROJEKT:Nabava opreme za uređenje parkova</t>
  </si>
  <si>
    <t>PROJEKT:Nabava opreme za reciklažno dvorište</t>
  </si>
  <si>
    <t>i Pila</t>
  </si>
  <si>
    <t xml:space="preserve"> AKTIVNOST: Tekuće donacije za DVD Strmec Stubički  </t>
  </si>
  <si>
    <t>PROGRAM: Mjesni domovi Strmec Stubički i Pila</t>
  </si>
  <si>
    <t>Pila-Strmec Stubički-Stubičke Toplice</t>
  </si>
  <si>
    <t>Stubički</t>
  </si>
  <si>
    <t>Oprema za dječ.igralište (Strmec Stubički i Pihači)</t>
  </si>
  <si>
    <t>Predsjednik Općinskog vijeća</t>
  </si>
  <si>
    <t>Stjepan Sokač</t>
  </si>
  <si>
    <t>Ljube Babića Đalskog</t>
  </si>
  <si>
    <t>226.</t>
  </si>
  <si>
    <t>Ostala nematerijalna proizvedena imovina</t>
  </si>
  <si>
    <t>227.</t>
  </si>
  <si>
    <t>K102112</t>
  </si>
  <si>
    <t>PROJEKT: Izgradnja mosta na potoku Vidak</t>
  </si>
  <si>
    <t xml:space="preserve">RASHODI ZA NABAVU PROIZVEDENE  </t>
  </si>
  <si>
    <t>229.</t>
  </si>
  <si>
    <t>Most</t>
  </si>
  <si>
    <t>K102113</t>
  </si>
  <si>
    <t>PROJEKT: Izgradnja pješačkog mosta na potoku Vidak u</t>
  </si>
  <si>
    <t>naselju Pila</t>
  </si>
  <si>
    <t>255.</t>
  </si>
  <si>
    <t>1025</t>
  </si>
  <si>
    <t>POGRAM: Autobusna stajališta</t>
  </si>
  <si>
    <t>K102501</t>
  </si>
  <si>
    <t>PROJEKT: Izgradnja kućica na autobusnim stajalištima</t>
  </si>
  <si>
    <t>K103003</t>
  </si>
  <si>
    <t xml:space="preserve">PROJEKT: Izrada glavnog projekta i igradnja kolektora </t>
  </si>
  <si>
    <t>NEMATIRAJLA PROIZVEDENA IMOVINA</t>
  </si>
  <si>
    <t>234.</t>
  </si>
  <si>
    <t>GRAĐEVINSKI OBJEKTI</t>
  </si>
  <si>
    <t>235.</t>
  </si>
  <si>
    <t>A103105</t>
  </si>
  <si>
    <t>236.</t>
  </si>
  <si>
    <t>Usluge tekućeg i investicijskog održavanja potoka</t>
  </si>
  <si>
    <t>K104002</t>
  </si>
  <si>
    <t>PROJEKT: Nabava rezervara-izrada projektne dokum.</t>
  </si>
  <si>
    <t>K104004</t>
  </si>
  <si>
    <t>PROJEKT: Nabava filtera za pročišćavanje vode</t>
  </si>
  <si>
    <t>POSTROJENJA I OPREMA</t>
  </si>
  <si>
    <t>256.</t>
  </si>
  <si>
    <t>Ostala oprema za održavanje i zaštitu</t>
  </si>
  <si>
    <t>K106001</t>
  </si>
  <si>
    <t>239.</t>
  </si>
  <si>
    <t>K106203</t>
  </si>
  <si>
    <t>PROJEKT: Uređenje sportske dvorane u područnoj školi</t>
  </si>
  <si>
    <t>RASHODI ZA NABAVU PROIZVEDENE  IMOVINE</t>
  </si>
  <si>
    <t>243.</t>
  </si>
  <si>
    <t>A107010</t>
  </si>
  <si>
    <t>AKTIVNOST:Pomoć i njega u kući-dostava toplih obroka</t>
  </si>
  <si>
    <t>257.</t>
  </si>
  <si>
    <t>1081</t>
  </si>
  <si>
    <t>PROGRAM: Donacija dendrološkog materijala  Općoj</t>
  </si>
  <si>
    <t>bolnici Zabok, na Bračaku</t>
  </si>
  <si>
    <t>K108101</t>
  </si>
  <si>
    <t>PROJEKT: Sufinanciranje uređenja fasade</t>
  </si>
  <si>
    <t>Kapitalna pomoć zdrav.organiz.</t>
  </si>
  <si>
    <t>Likovna kolonija "Pihaći"</t>
  </si>
  <si>
    <t>260.</t>
  </si>
  <si>
    <t>Ostale intelektualne usluge</t>
  </si>
  <si>
    <t>Subvencije poljoprivrednicima</t>
  </si>
  <si>
    <t>258.</t>
  </si>
  <si>
    <t>Subvencije obrtnicima, malim i srednjim  poduzetnicima</t>
  </si>
  <si>
    <t>A101503</t>
  </si>
  <si>
    <t xml:space="preserve"> AKTIVNOST: Subvencioniranje poljopriveredne proizv.</t>
  </si>
  <si>
    <t xml:space="preserve"> AKTIVNOST: Provođenje deratizacije, čišćenje</t>
  </si>
  <si>
    <t>divljih deponija i poslovi higijeničarske službe</t>
  </si>
  <si>
    <t>Ostale zdravstvene i veterinarske usluge</t>
  </si>
  <si>
    <t>262.</t>
  </si>
  <si>
    <t>Čišćenje divljih deponija</t>
  </si>
  <si>
    <t>259.</t>
  </si>
  <si>
    <t>ribolov i rekreaciju i gradnja ribarske kućice</t>
  </si>
  <si>
    <t>Ostali nespomenuti građevinski objekti-ŠRJ</t>
  </si>
  <si>
    <t>Ostali nespomenuti građevinski objekti-ribarska kućica</t>
  </si>
  <si>
    <t>1022</t>
  </si>
  <si>
    <t>INDEX 2/1</t>
  </si>
  <si>
    <t>PROGRAM: Izrada DPU-a, nabava zemljišta i izgradnja</t>
  </si>
  <si>
    <t>groblja</t>
  </si>
  <si>
    <t>K102201</t>
  </si>
  <si>
    <t xml:space="preserve">PROJEKT: Izrada DPU za groblje </t>
  </si>
  <si>
    <t>230.</t>
  </si>
  <si>
    <t>Ostala nematerijalna imovina - Izrada DPU</t>
  </si>
  <si>
    <t>183.</t>
  </si>
  <si>
    <t>Funkcijska: 049 Ekonomski poslovi neklasificirani</t>
  </si>
  <si>
    <t>drugdje</t>
  </si>
  <si>
    <t>1020</t>
  </si>
  <si>
    <t>K102005</t>
  </si>
  <si>
    <t xml:space="preserve"> PROJEKT:Nabava stolova i stolica za mjesni dom Pila</t>
  </si>
  <si>
    <t>A103106</t>
  </si>
  <si>
    <t>Proračun Općine Stubičke Toplice za 2009.god. (u daljnjem tekstu Proračun) sastoji se od :</t>
  </si>
  <si>
    <t>Prihodi i primici, rashodi i izdaci utvrđeni su za 2009. godinu kako slijedi:</t>
  </si>
  <si>
    <t>Rashodi i izdaci po programima i proračunskim klasifikacijama za 2009.godinu raspoređuje se:</t>
  </si>
  <si>
    <t>AKTIVNOST: Uređenje Spomen parka u Pili</t>
  </si>
  <si>
    <t>1032</t>
  </si>
  <si>
    <t>PROGRAM: Gospodarenje otpadom</t>
  </si>
  <si>
    <t>Funkcijska: 052 Upravljanje otpadnim vodama</t>
  </si>
  <si>
    <t>Funkcijska: 054 Zaštita bioraznolikosti i krajolika</t>
  </si>
  <si>
    <t>Funkcijska: 051 Gospodarenje otpadom</t>
  </si>
  <si>
    <t>K103200</t>
  </si>
  <si>
    <t>PROJEKT: Izgradnja reciklažnog dvorišta</t>
  </si>
  <si>
    <t>265.</t>
  </si>
  <si>
    <t>K103201</t>
  </si>
  <si>
    <t xml:space="preserve">Oprema  </t>
  </si>
  <si>
    <t>266.</t>
  </si>
  <si>
    <t>K104005</t>
  </si>
  <si>
    <t>261.</t>
  </si>
  <si>
    <t xml:space="preserve">PROJEKT: kupovina zemljišta u šumi gora  </t>
  </si>
  <si>
    <t xml:space="preserve">Kulmerica za kaptaže izvora </t>
  </si>
  <si>
    <t>PROJEKT: Dječji vrtić - Nabava zemljišta i izgradnja</t>
  </si>
  <si>
    <t>242.</t>
  </si>
  <si>
    <t>Plaća za redovan rad (porez i prirez, doprinos za MIO, neto)</t>
  </si>
  <si>
    <t>PROGRAM: Stradali u požaru</t>
  </si>
  <si>
    <t>01055</t>
  </si>
  <si>
    <t xml:space="preserve"> Funkcijska:  07 Zdravstvo</t>
  </si>
  <si>
    <t>1080</t>
  </si>
  <si>
    <t>PROGRAM - Dodatne usluge u zdravstvu</t>
  </si>
  <si>
    <t>A108001</t>
  </si>
  <si>
    <t>AKTIVNOST: Poslovi deratizacije i dezinsekcije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</si>
  <si>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</si>
  <si>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</si>
  <si>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</si>
  <si>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</si>
  <si>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</si>
  <si>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</si>
  <si>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</si>
  <si>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</si>
  <si>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</si>
  <si>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</si>
  <si>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</si>
  <si>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</si>
  <si>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</si>
  <si>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</si>
  <si>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</si>
  <si>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</si>
  <si>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</si>
  <si>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</si>
  <si>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</si>
  <si>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</si>
  <si>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</si>
  <si>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</si>
  <si>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</si>
  <si>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</si>
  <si>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</si>
  <si>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</si>
  <si>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</si>
  <si>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</si>
  <si>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</si>
  <si>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</si>
  <si>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</si>
  <si>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</si>
  <si>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</si>
  <si>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</si>
  <si>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</si>
  <si>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</si>
  <si>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</si>
  <si>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</si>
  <si>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</si>
  <si>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</si>
  <si>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</si>
  <si>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</si>
  <si>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</si>
  <si>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</si>
  <si>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</si>
  <si>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</si>
  <si>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</si>
  <si>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</si>
  <si>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</si>
  <si>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</si>
  <si>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</si>
  <si>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</si>
  <si>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</si>
  <si>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</si>
  <si>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</si>
  <si>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</si>
  <si>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</si>
  <si>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</si>
  <si>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</si>
  <si>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</si>
  <si>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</si>
  <si>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</si>
  <si>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</si>
  <si>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</si>
  <si>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</si>
  <si>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</si>
  <si>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</si>
  <si>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</si>
  <si>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</si>
  <si>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</si>
  <si>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</si>
  <si>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</si>
  <si>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</si>
  <si>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</si>
  <si>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</si>
  <si>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</si>
  <si>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</si>
  <si>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</si>
  <si>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</si>
  <si>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</si>
  <si>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</si>
  <si>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</si>
  <si>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</si>
  <si>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</si>
  <si>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</si>
  <si>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</si>
  <si>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</si>
  <si>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</si>
  <si>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</si>
  <si>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</si>
  <si>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</si>
  <si>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</si>
  <si>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</si>
  <si>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</si>
  <si>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</si>
  <si>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</si>
  <si>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</si>
  <si>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</si>
  <si>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</si>
  <si>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</si>
  <si>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</si>
  <si>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</si>
  <si>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</si>
  <si>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</si>
  <si>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</si>
  <si>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</si>
  <si>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</si>
  <si>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</si>
  <si>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</si>
  <si>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</si>
  <si>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</si>
  <si>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</si>
  <si>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</si>
  <si>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</si>
  <si>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</si>
  <si>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</si>
  <si>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</si>
  <si>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</si>
  <si>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</si>
  <si>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</si>
  <si>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</si>
  <si>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</si>
  <si>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</si>
  <si>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</si>
  <si>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</si>
  <si>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</si>
  <si>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</si>
  <si>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</si>
  <si>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</si>
  <si>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</si>
  <si>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</si>
  <si>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</si>
  <si>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</si>
  <si>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</si>
  <si>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</si>
  <si>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</si>
  <si>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</si>
  <si>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</si>
  <si>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</si>
  <si>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</si>
  <si>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</si>
  <si>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</si>
  <si>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</si>
  <si>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</si>
  <si>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</si>
  <si>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</si>
  <si>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</si>
  <si>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</si>
  <si>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</si>
  <si>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</si>
  <si>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</si>
  <si>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</si>
  <si>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</si>
  <si>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</si>
  <si>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</si>
  <si>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</si>
  <si>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</si>
  <si>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</si>
  <si>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</si>
  <si>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</si>
  <si>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</si>
  <si>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</si>
  <si>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</si>
  <si>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</si>
  <si>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</si>
  <si>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</si>
  <si>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</si>
  <si>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</si>
  <si>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</si>
  <si>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</si>
  <si>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</si>
  <si>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</si>
  <si>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</si>
  <si>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</si>
  <si>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</si>
  <si>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</si>
  <si>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</si>
  <si>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</si>
  <si>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</si>
  <si>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</si>
  <si>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</si>
  <si>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</si>
  <si>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</si>
  <si>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</si>
  <si>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</si>
  <si>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</si>
  <si>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</si>
  <si>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</si>
  <si>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</si>
  <si>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</si>
  <si>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</si>
  <si>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</si>
  <si>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</si>
  <si>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</si>
  <si>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</si>
  <si>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</si>
  <si>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</si>
  <si>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</si>
  <si>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</si>
  <si>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</si>
  <si>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</si>
  <si>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</si>
  <si>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</si>
  <si>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</si>
  <si>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</si>
  <si>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</si>
  <si>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</si>
  <si>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</si>
  <si>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</si>
  <si>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</si>
  <si>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</si>
  <si>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</si>
  <si>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</si>
  <si>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</si>
  <si>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</si>
  <si>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</si>
  <si>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</si>
  <si>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</si>
  <si>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</si>
  <si>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</si>
  <si>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</si>
  <si>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</si>
  <si>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</si>
  <si>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</si>
  <si>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</si>
  <si>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</si>
  <si>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</si>
  <si>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</si>
  <si>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</si>
  <si>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</si>
  <si>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</si>
  <si>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</si>
  <si>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</si>
  <si>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</si>
  <si>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</si>
  <si>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</si>
  <si>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</si>
  <si>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</si>
  <si>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</si>
  <si>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</si>
  <si>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</si>
  <si>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</si>
  <si>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</si>
  <si>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</si>
  <si>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</si>
  <si>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</si>
  <si>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</si>
  <si>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</si>
  <si>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</si>
  <si>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</si>
  <si>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</si>
  <si>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</si>
  <si>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</si>
  <si>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</si>
  <si>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</si>
  <si>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</si>
  <si>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</si>
  <si>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</si>
  <si>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</si>
  <si>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</si>
  <si>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</si>
  <si>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</si>
  <si>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</si>
  <si>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</si>
  <si>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</si>
  <si>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</si>
  <si>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</si>
  <si>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</si>
  <si>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</si>
  <si>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</si>
  <si>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</si>
  <si>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</si>
  <si>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</si>
  <si>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</si>
  <si>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</si>
  <si>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</si>
  <si>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</si>
  <si>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</si>
  <si>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</si>
  <si>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</si>
  <si>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</si>
  <si>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</si>
  <si>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</si>
  <si>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</si>
  <si>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</si>
  <si>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</si>
  <si>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</si>
  <si>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</si>
  <si>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</si>
  <si>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</si>
  <si>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</si>
  <si>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</si>
  <si>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</si>
  <si>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</si>
  <si>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</si>
  <si>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</si>
  <si>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</si>
  <si>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</si>
  <si>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</si>
  <si>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</si>
  <si>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</si>
  <si>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</si>
  <si>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</si>
  <si>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</si>
  <si>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</si>
  <si>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</si>
  <si>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</si>
  <si>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</si>
  <si>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</si>
  <si>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</si>
  <si>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</si>
  <si>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</si>
  <si>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</si>
  <si>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</si>
  <si>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</si>
  <si>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</si>
  <si>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</si>
  <si>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</si>
  <si>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</si>
  <si>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</si>
  <si>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</si>
  <si>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</si>
  <si>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</si>
  <si>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</si>
  <si>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</si>
  <si>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</si>
  <si>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</si>
  <si>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</si>
  <si>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</si>
  <si>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</si>
  <si>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</si>
  <si>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</si>
  <si>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</si>
  <si>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</si>
  <si>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</si>
  <si>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</si>
  <si>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</si>
  <si>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</si>
  <si>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</si>
  <si>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</si>
  <si>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</si>
  <si>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</si>
  <si>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</si>
  <si>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</si>
  <si>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</si>
  <si>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</si>
  <si>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</si>
  <si>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</si>
  <si>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</si>
  <si>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</si>
  <si>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</si>
  <si>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</si>
  <si>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</si>
  <si>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</si>
  <si>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</si>
  <si>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</si>
  <si>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</si>
  <si>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</si>
  <si>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</si>
  <si>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</si>
  <si>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</si>
  <si>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</si>
  <si>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</si>
  <si>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</si>
  <si>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</si>
  <si>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</si>
  <si>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</si>
  <si>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</si>
  <si>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</si>
  <si>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</si>
  <si>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</si>
  <si>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</si>
  <si>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</si>
  <si>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</si>
  <si>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</si>
  <si>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</si>
  <si>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</si>
  <si>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</si>
  <si>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</si>
  <si>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</si>
  <si>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</si>
  <si>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</si>
  <si>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</si>
  <si>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</si>
  <si>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</si>
  <si>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</si>
  <si>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</si>
  <si>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</si>
  <si>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</si>
  <si>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</si>
  <si>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</si>
  <si>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</si>
  <si>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</si>
  <si>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</si>
  <si>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</si>
  <si>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</si>
  <si>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</si>
  <si>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</si>
  <si>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</si>
  <si>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</si>
  <si>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</si>
  <si>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</si>
  <si>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</si>
  <si>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</si>
  <si>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</si>
  <si>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</si>
  <si>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</si>
  <si>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</si>
  <si>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</si>
  <si>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</si>
  <si>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</si>
  <si>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</si>
  <si>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</si>
  <si>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</si>
  <si>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</si>
  <si>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</si>
  <si>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</si>
  <si>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</si>
  <si>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</si>
  <si>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</si>
  <si>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</si>
  <si>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</si>
  <si>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</si>
  <si>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</si>
  <si>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</si>
  <si>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</si>
  <si>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</si>
  <si>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</si>
  <si>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</si>
  <si>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</si>
  <si>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</si>
  <si>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</si>
  <si>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</si>
  <si>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</si>
  <si>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</si>
  <si>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</si>
  <si>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</si>
  <si>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</si>
  <si>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</si>
  <si>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</si>
  <si>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</si>
  <si>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</si>
  <si>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</si>
  <si>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</si>
  <si>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</si>
  <si>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</si>
  <si>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</si>
  <si>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</si>
  <si>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</si>
  <si>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</si>
  <si>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</si>
  <si>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</si>
  <si>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</si>
  <si>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</si>
  <si>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</si>
  <si>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</si>
  <si>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</si>
  <si>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</si>
  <si>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</si>
  <si>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</si>
  <si>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</si>
  <si>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</si>
  <si>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</si>
  <si>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</si>
  <si>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</si>
  <si>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</si>
  <si>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</si>
  <si>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</si>
  <si>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</si>
  <si>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</si>
  <si>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</si>
  <si>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</si>
  <si>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</si>
  <si>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</si>
  <si>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</si>
  <si>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</si>
  <si>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</si>
  <si>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</si>
  <si>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</si>
  <si>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</si>
  <si>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</si>
  <si>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</si>
  <si>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</si>
  <si>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</si>
  <si>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</si>
  <si>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</si>
  <si>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</si>
  <si>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</si>
  <si>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</si>
  <si>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</si>
  <si>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</si>
  <si>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</si>
  <si>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</si>
  <si>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</si>
  <si>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</si>
  <si>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</si>
  <si>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</si>
  <si>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</si>
  <si>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</si>
  <si>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</si>
  <si>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</si>
  <si>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</si>
  <si>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</si>
  <si>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</si>
  <si>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</si>
  <si>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</si>
  <si>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</si>
  <si>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</si>
  <si>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</si>
  <si>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</si>
  <si>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</si>
  <si>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</si>
  <si>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</si>
  <si>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</si>
  <si>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</si>
  <si>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</si>
  <si>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</si>
  <si>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</si>
  <si>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</si>
  <si>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</si>
  <si>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</si>
  <si>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</si>
  <si>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</si>
  <si>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</si>
  <si>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</si>
  <si>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</si>
  <si>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</si>
  <si>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</si>
  <si>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</si>
  <si>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</si>
  <si>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</si>
  <si>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</si>
  <si>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</si>
  <si>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</si>
  <si>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</si>
  <si>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</si>
  <si>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</si>
  <si>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</si>
  <si>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</si>
  <si>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</si>
  <si>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</si>
  <si>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</si>
  <si>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</si>
  <si>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</si>
  <si>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</si>
  <si>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</si>
  <si>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</si>
  <si>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</si>
  <si>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</si>
  <si>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</si>
  <si>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Prihodi od spomeničke rente</t>
  </si>
  <si>
    <t xml:space="preserve">Ostala uredska oprema </t>
  </si>
  <si>
    <t>OPĆINE STUBIČKE TOPLICE</t>
  </si>
  <si>
    <t>Ostale sl.naknade - troškovi izbora</t>
  </si>
  <si>
    <t>Geodetsko-katastarske usluge</t>
  </si>
  <si>
    <t>Sanacija klizišta</t>
  </si>
  <si>
    <t xml:space="preserve">Nastavak izgr.kanalizacije </t>
  </si>
  <si>
    <t>Spor.ribolovno društvo "Stubaki"</t>
  </si>
  <si>
    <t>Ostali nespom.rashodi poslovanja</t>
  </si>
  <si>
    <t>RASHODI ZA NABAVU NEPROIZVED.IMOVINE</t>
  </si>
  <si>
    <t>Nematerijalna imovina</t>
  </si>
  <si>
    <t>Ostala nematerijalna imovina</t>
  </si>
  <si>
    <t>138.</t>
  </si>
  <si>
    <t>146.</t>
  </si>
  <si>
    <t>143.</t>
  </si>
  <si>
    <t>144.</t>
  </si>
  <si>
    <t>145.</t>
  </si>
  <si>
    <t>Ostali materijal za potrebe redovnog poslovanja</t>
  </si>
  <si>
    <t>Naknade za prijevoz, za rad na terenu i odvojeni život</t>
  </si>
  <si>
    <t>151.</t>
  </si>
  <si>
    <t>140.</t>
  </si>
  <si>
    <t>Lovačka udruga "Jazavac"</t>
  </si>
  <si>
    <t>155.</t>
  </si>
  <si>
    <t>156.</t>
  </si>
  <si>
    <t>El.energija</t>
  </si>
  <si>
    <t>Komunikacijska oprema - mobitel</t>
  </si>
  <si>
    <t>Deratizacija i dezinsekcija</t>
  </si>
  <si>
    <t>Zakupnine i najamnine - skladište V.Šipeka 16</t>
  </si>
  <si>
    <t>i uređenje igrališta</t>
  </si>
  <si>
    <t>Laboratorijske usluge</t>
  </si>
  <si>
    <t>Dodatna ulaganja na prijev.sredstvima</t>
  </si>
  <si>
    <t>142.</t>
  </si>
  <si>
    <t>159.</t>
  </si>
  <si>
    <t>162.</t>
  </si>
  <si>
    <t>161.</t>
  </si>
  <si>
    <t>160.</t>
  </si>
  <si>
    <t>166.</t>
  </si>
  <si>
    <t>165.</t>
  </si>
  <si>
    <t>157.</t>
  </si>
  <si>
    <t>163.</t>
  </si>
  <si>
    <t>152.</t>
  </si>
  <si>
    <t>OSTVARENJE</t>
  </si>
  <si>
    <t>III. ZAVRŠNE ODREDBE</t>
  </si>
  <si>
    <t>Oprema za održavanje i zaštitu</t>
  </si>
  <si>
    <t>Materijal</t>
  </si>
  <si>
    <t>Ost.kapit.potpore od ostalih prorač.korisnika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</si>
  <si>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</si>
  <si>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</si>
  <si>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</si>
  <si>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</si>
  <si>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</si>
  <si>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</si>
  <si>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</si>
  <si>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Višak prihoda</t>
  </si>
  <si>
    <t>POTPORE</t>
  </si>
  <si>
    <t>Potpore unutar opće države</t>
  </si>
  <si>
    <t>Tekuće potpore unutar opće države</t>
  </si>
  <si>
    <t>170.</t>
  </si>
  <si>
    <t>171.</t>
  </si>
  <si>
    <t xml:space="preserve"> </t>
  </si>
  <si>
    <t>Zagorski sky klub</t>
  </si>
  <si>
    <t>Potpore</t>
  </si>
  <si>
    <t>180.</t>
  </si>
  <si>
    <t>Tekuće potpore - logopedska služba</t>
  </si>
  <si>
    <t>Višegodišnji nasadi i osnovno stado</t>
  </si>
  <si>
    <t xml:space="preserve">Višegodišnji nasadi  </t>
  </si>
  <si>
    <t>RASHODI ZA NABAVU PROIZVEDENE DUGOTRAJNE</t>
  </si>
  <si>
    <t>178.</t>
  </si>
  <si>
    <t>Višegodišnji nasadi</t>
  </si>
  <si>
    <t>Višegodišnji nasadi - aleja lipa</t>
  </si>
  <si>
    <t>Revija radnih i službenih pasa</t>
  </si>
  <si>
    <t>Gljivarenje</t>
  </si>
  <si>
    <t>176.</t>
  </si>
  <si>
    <t>Eko-škola</t>
  </si>
  <si>
    <t>188.</t>
  </si>
  <si>
    <t>tzv. eko škola</t>
  </si>
  <si>
    <t>Ugovor o djelu</t>
  </si>
  <si>
    <t>Naknada za smještaj na službenom putu u zemlji</t>
  </si>
  <si>
    <t>Ceste i slični građevinski objekti</t>
  </si>
  <si>
    <t>kod Balaško B.</t>
  </si>
  <si>
    <t>PROJEKT: Izgradnja dječjeg igrališta</t>
  </si>
  <si>
    <t>194.</t>
  </si>
  <si>
    <t>195.</t>
  </si>
  <si>
    <t>173.</t>
  </si>
  <si>
    <t>informatičke opreme za srednju školu u Zaboku</t>
  </si>
  <si>
    <t>196.</t>
  </si>
  <si>
    <t>197.</t>
  </si>
  <si>
    <t>202.</t>
  </si>
  <si>
    <t>193.</t>
  </si>
  <si>
    <t>186.</t>
  </si>
  <si>
    <t>187.</t>
  </si>
  <si>
    <t>Kazne</t>
  </si>
  <si>
    <r>
      <t xml:space="preserve"> </t>
    </r>
    <r>
      <rPr>
        <sz val="10"/>
        <rFont val="Times New Roman"/>
        <family val="1"/>
      </rPr>
      <t>Ostale kazne-naplaćeni troškovi prisilne naplate</t>
    </r>
  </si>
  <si>
    <t>Kamate na depozite po viđenju i oročena sredstva</t>
  </si>
  <si>
    <t>PRIHODI OD PRODAJE NEPROIZVEDENE</t>
  </si>
  <si>
    <t>Građevinsko zemljište</t>
  </si>
  <si>
    <t>204.</t>
  </si>
  <si>
    <t>208.</t>
  </si>
  <si>
    <t>Porez i prirez na dohodak utvrđ.u post.nadz.pr.god.</t>
  </si>
  <si>
    <t>205.</t>
  </si>
  <si>
    <t>203.</t>
  </si>
  <si>
    <t>Rashodi za materijal</t>
  </si>
  <si>
    <t>Materijal i dijelovi za tekuće i inv.održ. kanalizacije</t>
  </si>
  <si>
    <t>207.</t>
  </si>
  <si>
    <t>Stubičke mažoretkinje</t>
  </si>
  <si>
    <t>209.</t>
  </si>
  <si>
    <t>Muži zagorskog srca</t>
  </si>
  <si>
    <t>206.</t>
  </si>
  <si>
    <t>210.</t>
  </si>
  <si>
    <t>PROJEKT: Nabava zemljišta za parkiralište</t>
  </si>
  <si>
    <t>212.</t>
  </si>
  <si>
    <t>FIS-svjetsko prvenstvo u SKI-rolanju</t>
  </si>
  <si>
    <t>Općine Stubičke Toplice</t>
  </si>
  <si>
    <t>150.</t>
  </si>
  <si>
    <t>SUBVENCIJE</t>
  </si>
  <si>
    <t>Subvencije trg.društvima, obrtnicima, malim i</t>
  </si>
  <si>
    <t>srednjim poduzetnicima izvan javnog sektora</t>
  </si>
  <si>
    <t xml:space="preserve">Subvencije poljoprivrednicima, obrtnicima, </t>
  </si>
  <si>
    <t>malim i srednjim poduzetnicima</t>
  </si>
  <si>
    <t>NEMATERIJALNA IMOVINA</t>
  </si>
  <si>
    <t>Ostala prava</t>
  </si>
  <si>
    <t>191.</t>
  </si>
  <si>
    <t>174.</t>
  </si>
  <si>
    <t>222.</t>
  </si>
  <si>
    <t>Sportski klub "Sloga"</t>
  </si>
  <si>
    <t>190.</t>
  </si>
  <si>
    <t>NEFINANCIJSKOJ IMOVINI</t>
  </si>
  <si>
    <t>Subvencije poljoprivrednicima, obrtnicima, malim</t>
  </si>
  <si>
    <t>i srednjim poduzetnicima</t>
  </si>
  <si>
    <t>PROGRAM: Razvoj malog i srednjeg poduzetništva</t>
  </si>
  <si>
    <t>214.</t>
  </si>
  <si>
    <t>215.</t>
  </si>
  <si>
    <t>217.</t>
  </si>
  <si>
    <t>218.</t>
  </si>
  <si>
    <t>Vodovod i kanalizacija</t>
  </si>
  <si>
    <t>Ostali nespomenuti građevinski objekti</t>
  </si>
  <si>
    <t>219.</t>
  </si>
  <si>
    <t>PROJEKT: Izrada cestovnih usporivača prometa</t>
  </si>
  <si>
    <t>Usluga tekućeg i investicijskog održavanja mostova</t>
  </si>
  <si>
    <t>220.</t>
  </si>
  <si>
    <t>AKTIVNOST: Održavanje mostova</t>
  </si>
  <si>
    <t>216.</t>
  </si>
  <si>
    <t>Ulaganja na tuđoj imovini radi prava korištenja</t>
  </si>
  <si>
    <t>213.</t>
  </si>
  <si>
    <t>GLAVA 11 - JAVNE POTREBE I USLUGE U ZDRAVSTVU</t>
  </si>
  <si>
    <t>PLAN</t>
  </si>
  <si>
    <t>UKUPNO PRIHODI:</t>
  </si>
  <si>
    <t>UKUPNO RASHODI:</t>
  </si>
  <si>
    <t>IZVOR</t>
  </si>
  <si>
    <t>KONTO</t>
  </si>
  <si>
    <t>NAZIV KONTA</t>
  </si>
  <si>
    <t>Pomoći od ostalih subjekat unutar opće države</t>
  </si>
  <si>
    <t>Kapitalne donacije zdrav.organizacijama</t>
  </si>
  <si>
    <t>Nematerijalna proizvedena imovina</t>
  </si>
  <si>
    <t>ostala nematerijalna proizvedena imovina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</si>
  <si>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</si>
  <si>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</si>
  <si>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</si>
  <si>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</si>
  <si>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</si>
  <si>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</si>
  <si>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</si>
  <si>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</si>
  <si>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</si>
  <si>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</si>
  <si>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</si>
  <si>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</si>
  <si>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</si>
  <si>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>AKTIVNOST:Potpora radu Udruzi slijepih KZŽ</t>
  </si>
  <si>
    <t>A100202</t>
  </si>
  <si>
    <t xml:space="preserve"> AKTIVNOST:Potpora radu Udruzi invalida Donja Stubica</t>
  </si>
  <si>
    <t>A100203</t>
  </si>
  <si>
    <t xml:space="preserve"> AKTIVNOST:Potpora radu Društvu distrofičara</t>
  </si>
  <si>
    <t xml:space="preserve">A100204 </t>
  </si>
  <si>
    <t xml:space="preserve"> AKTIVNOST:Potpora radu Društvu mentalno retard.osoba</t>
  </si>
  <si>
    <t>AKTIVNOST:Potpora radu HVIDR-a Donja Stubica</t>
  </si>
  <si>
    <t>A100206</t>
  </si>
  <si>
    <t>AKTIVNOST:Potpora radu bivšim polit.zatvorenicima</t>
  </si>
  <si>
    <t>A100207</t>
  </si>
  <si>
    <t>AKTIVNOST:Potpora radu svinjogoj udruzi "Pikača"</t>
  </si>
  <si>
    <t>A100208</t>
  </si>
  <si>
    <t xml:space="preserve"> AKTIVNOST:Udr.uzgajivača radnih pasa "Croatia"</t>
  </si>
  <si>
    <t>A100209</t>
  </si>
  <si>
    <t>AKTIVNOST: Gljivarsko društvo "Blagva"</t>
  </si>
  <si>
    <t>A100210</t>
  </si>
  <si>
    <t xml:space="preserve">  AKTIVNOST:Udruga hrv.dragov.domov.rata</t>
  </si>
  <si>
    <t>A100211</t>
  </si>
  <si>
    <t>A100212</t>
  </si>
  <si>
    <t xml:space="preserve"> AKTIVNOST: Udruga Peharček</t>
  </si>
  <si>
    <t xml:space="preserve"> AKTIVNOST: Udruga hrv.bran.lij. od postrtr.porem.</t>
  </si>
  <si>
    <t>A100213</t>
  </si>
  <si>
    <t>189.</t>
  </si>
  <si>
    <t>Oprema za ostale namjene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</si>
  <si>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</si>
  <si>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</si>
  <si>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</si>
  <si>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</si>
  <si>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</si>
  <si>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</si>
  <si>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</si>
  <si>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</si>
  <si>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</si>
  <si>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</si>
  <si>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</si>
  <si>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</si>
  <si>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</si>
  <si>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</si>
  <si>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</si>
  <si>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</si>
  <si>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</si>
  <si>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</si>
  <si>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</si>
  <si>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</si>
  <si>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</si>
  <si>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</si>
  <si>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</si>
  <si>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>224.</t>
  </si>
  <si>
    <t xml:space="preserve"> PROGRAM:Civilna zaštita</t>
  </si>
  <si>
    <t>K101003</t>
  </si>
  <si>
    <t>AKTIVNOST: Vatrogasna i zaštitna oprema-hidrant</t>
  </si>
  <si>
    <t>01020</t>
  </si>
  <si>
    <t>1015</t>
  </si>
  <si>
    <t>A101501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</si>
  <si>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</si>
  <si>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</si>
  <si>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</si>
  <si>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</si>
  <si>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</si>
  <si>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</si>
  <si>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</si>
  <si>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</si>
  <si>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</si>
  <si>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</si>
  <si>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</si>
  <si>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Zemljište za športsko-rekreacijsko jezero za ribolov i rekr.</t>
  </si>
  <si>
    <t>A101702</t>
  </si>
  <si>
    <t>AKTIVNOST:Turistička promidžba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</si>
  <si>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</si>
  <si>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</si>
  <si>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</si>
  <si>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</si>
  <si>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</si>
  <si>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</si>
  <si>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PROJEKT: Asfaltiranje javnih putova</t>
  </si>
  <si>
    <t>PROJEKT: Izgradnja nogostupa</t>
  </si>
  <si>
    <t>PROJEKT: Produžetak Mlinarske ulice i izgradnja</t>
  </si>
  <si>
    <t>PROJEKT: Proširenje ulice Brezina</t>
  </si>
  <si>
    <t xml:space="preserve">Ceste </t>
  </si>
  <si>
    <t>221.</t>
  </si>
  <si>
    <t>A102102</t>
  </si>
  <si>
    <t>K102103</t>
  </si>
  <si>
    <t xml:space="preserve">K102104   </t>
  </si>
  <si>
    <t>K102105</t>
  </si>
  <si>
    <t>K102106</t>
  </si>
  <si>
    <t>K102107</t>
  </si>
  <si>
    <t>kanalizacije i kupovina zemljišta</t>
  </si>
  <si>
    <t>A102109</t>
  </si>
  <si>
    <t>AKTIVNOST: Održavanje parkirališta kod tržnice</t>
  </si>
  <si>
    <t>A102111</t>
  </si>
  <si>
    <t>PROGRAM: Prostorno planiranje</t>
  </si>
  <si>
    <t>1023</t>
  </si>
  <si>
    <t>A102301</t>
  </si>
  <si>
    <t>AKTIVNOST: Geodetsko -  katastarske usluge</t>
  </si>
  <si>
    <t>233.</t>
  </si>
  <si>
    <t>Funkcijaka: 04</t>
  </si>
  <si>
    <t>A102302</t>
  </si>
  <si>
    <t xml:space="preserve">PROGRAM: Renoviranje poslovnog prostora na adresi </t>
  </si>
  <si>
    <t>Viktora Šipeka 24, za ured Turističke zajednice</t>
  </si>
  <si>
    <t>1024</t>
  </si>
  <si>
    <t>K102401</t>
  </si>
  <si>
    <t xml:space="preserve">PROJEKT: Uređenje interijera </t>
  </si>
  <si>
    <t xml:space="preserve">RASHODI ZA DODATNA ULAGANJA NA </t>
  </si>
  <si>
    <t>PROJEKT: Opremanje prostora namještajem</t>
  </si>
  <si>
    <t>K102402</t>
  </si>
  <si>
    <t>201.</t>
  </si>
  <si>
    <t>Ostala nematerijalna imovina-izrada DPU</t>
  </si>
  <si>
    <t>Ostala nematerijalna imovina-izrada PUR</t>
  </si>
  <si>
    <t>Ostala nematerijalna imovina - izrada PPU</t>
  </si>
  <si>
    <t>AKTIVNOST: Prostorno planiranje</t>
  </si>
  <si>
    <t>192.</t>
  </si>
  <si>
    <t>01030</t>
  </si>
  <si>
    <t>PROGRAM - kanalizacijski sustav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</si>
  <si>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</si>
  <si>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</si>
  <si>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</si>
  <si>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</si>
  <si>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</si>
  <si>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</si>
  <si>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</si>
  <si>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</si>
  <si>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</si>
  <si>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K103102</t>
  </si>
  <si>
    <t>PROJEKT - Dovršenje parka M.Vrhovca</t>
  </si>
  <si>
    <t>K103103</t>
  </si>
  <si>
    <t>K103104</t>
  </si>
  <si>
    <t>RASHODI ZA NABVU NEFINANCIJSKE IMOVINE</t>
  </si>
  <si>
    <t>Oprema - malčer i kosilica</t>
  </si>
  <si>
    <t>Funkcijska: 062 Društveni razvoj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</si>
  <si>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</si>
  <si>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</si>
  <si>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</si>
  <si>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</si>
  <si>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</si>
  <si>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</si>
  <si>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</si>
  <si>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</si>
  <si>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Funkcijska: 064 Ulična rasvjeta</t>
  </si>
  <si>
    <t>K104102</t>
  </si>
  <si>
    <t>PROJEKT: Izgradnja javne rasvjete</t>
  </si>
  <si>
    <t>PROJEKT: Sufinanciranje izgradnje trafostanice</t>
  </si>
  <si>
    <t>K104103</t>
  </si>
  <si>
    <t>RASHODI ZA NABAVU NEPROIZVEDENE IMOVINE</t>
  </si>
  <si>
    <t xml:space="preserve"> PROGRAM:Dječja igrališta</t>
  </si>
  <si>
    <t>Funkcijska: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</si>
  <si>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</si>
  <si>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</si>
  <si>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</si>
  <si>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</si>
  <si>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</si>
  <si>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PROGRAM: Izgradnja parkirališta</t>
  </si>
  <si>
    <t>1043</t>
  </si>
  <si>
    <t>K104301</t>
  </si>
  <si>
    <t>K104202</t>
  </si>
  <si>
    <t>237.</t>
  </si>
  <si>
    <t>K104203</t>
  </si>
  <si>
    <t>Funkcijska: 08 Rekreacija, kultura, vjera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</si>
  <si>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</si>
  <si>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</si>
  <si>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</si>
  <si>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</si>
  <si>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</si>
  <si>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</si>
  <si>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</si>
  <si>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</si>
  <si>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</si>
  <si>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 xml:space="preserve"> AKTIVNOST : Donacija župnom dvoru</t>
  </si>
  <si>
    <t>A105004</t>
  </si>
  <si>
    <t>i okoliša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</si>
</sst>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20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0" fontId="8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5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/>
    </xf>
    <xf numFmtId="43" fontId="7" fillId="0" borderId="0" xfId="15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15" applyFont="1" applyAlignment="1">
      <alignment horizontal="center"/>
    </xf>
    <xf numFmtId="43" fontId="12" fillId="0" borderId="0" xfId="15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15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right"/>
    </xf>
    <xf numFmtId="43" fontId="14" fillId="0" borderId="0" xfId="15" applyFont="1" applyAlignment="1">
      <alignment/>
    </xf>
    <xf numFmtId="43" fontId="12" fillId="0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15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15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43" fontId="7" fillId="0" borderId="0" xfId="15" applyFont="1" applyAlignment="1">
      <alignment/>
    </xf>
    <xf numFmtId="165" fontId="12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178" fontId="14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12" fillId="0" borderId="0" xfId="0" applyNumberFormat="1" applyFont="1" applyAlignment="1">
      <alignment horizontal="left"/>
    </xf>
    <xf numFmtId="43" fontId="12" fillId="0" borderId="0" xfId="15" applyNumberFormat="1" applyFont="1" applyAlignment="1">
      <alignment/>
    </xf>
    <xf numFmtId="0" fontId="12" fillId="0" borderId="0" xfId="0" applyFont="1" applyAlignment="1">
      <alignment horizontal="center" shrinkToFit="1"/>
    </xf>
    <xf numFmtId="165" fontId="14" fillId="0" borderId="0" xfId="15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43" fontId="14" fillId="0" borderId="0" xfId="15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43" fontId="14" fillId="0" borderId="0" xfId="15" applyFont="1" applyBorder="1" applyAlignment="1">
      <alignment/>
    </xf>
    <xf numFmtId="43" fontId="14" fillId="0" borderId="0" xfId="15" applyFont="1" applyAlignment="1">
      <alignment horizontal="center"/>
    </xf>
    <xf numFmtId="43" fontId="12" fillId="0" borderId="0" xfId="15" applyFont="1" applyBorder="1" applyAlignment="1">
      <alignment horizontal="right"/>
    </xf>
    <xf numFmtId="175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workbookViewId="0" topLeftCell="A22">
      <selection activeCell="A1" sqref="A1:IV16384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33" customFormat="1" ht="14.25" customHeight="1">
      <c r="A4" s="133" t="s">
        <v>486</v>
      </c>
    </row>
    <row r="5" s="133" customFormat="1" ht="14.25" customHeight="1">
      <c r="A5" s="133" t="s">
        <v>780</v>
      </c>
    </row>
    <row r="6" spans="7:8" s="29" customFormat="1" ht="15">
      <c r="G6" s="30"/>
      <c r="H6" s="30"/>
    </row>
    <row r="8" spans="1:10" s="28" customFormat="1" ht="18.75">
      <c r="A8" s="134" t="s">
        <v>745</v>
      </c>
      <c r="B8" s="134"/>
      <c r="C8" s="134"/>
      <c r="D8" s="134"/>
      <c r="E8" s="134"/>
      <c r="F8" s="134"/>
      <c r="G8" s="134"/>
      <c r="H8" s="134"/>
      <c r="I8" s="134"/>
      <c r="J8" s="134"/>
    </row>
    <row r="9" spans="1:10" s="28" customFormat="1" ht="18.75">
      <c r="A9" s="27"/>
      <c r="B9" s="27"/>
      <c r="C9" s="27"/>
      <c r="D9" s="27"/>
      <c r="E9" s="27"/>
      <c r="F9" s="27"/>
      <c r="G9" s="27" t="s">
        <v>490</v>
      </c>
      <c r="H9" s="27"/>
      <c r="J9" s="27"/>
    </row>
    <row r="10" s="134" customFormat="1" ht="18.75">
      <c r="A10" s="134" t="s">
        <v>485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451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584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35" customFormat="1" ht="15.75" customHeight="1">
      <c r="A15" s="133" t="s">
        <v>582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386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778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475</v>
      </c>
      <c r="I20" s="11" t="s">
        <v>779</v>
      </c>
      <c r="J20" s="13" t="s">
        <v>690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391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467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436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468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751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673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672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469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470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471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752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583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36" customFormat="1" ht="12">
      <c r="A44" s="136" t="s">
        <v>754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454</v>
      </c>
      <c r="B47" s="22" t="s">
        <v>387</v>
      </c>
      <c r="C47" s="22"/>
      <c r="D47" s="22"/>
      <c r="E47" s="22"/>
      <c r="F47" s="22"/>
      <c r="G47" s="22"/>
      <c r="H47" s="23"/>
      <c r="I47" s="48" t="s">
        <v>778</v>
      </c>
      <c r="J47" s="23"/>
    </row>
    <row r="48" spans="1:10" s="5" customFormat="1" ht="15.75">
      <c r="A48" s="8"/>
      <c r="B48" s="18" t="s">
        <v>388</v>
      </c>
      <c r="C48" s="18" t="s">
        <v>242</v>
      </c>
      <c r="D48" s="18" t="s">
        <v>241</v>
      </c>
      <c r="E48" s="18" t="s">
        <v>243</v>
      </c>
      <c r="F48" s="18" t="s">
        <v>245</v>
      </c>
      <c r="G48" s="24" t="s">
        <v>389</v>
      </c>
      <c r="H48" s="25" t="s">
        <v>475</v>
      </c>
      <c r="I48" s="48" t="s">
        <v>779</v>
      </c>
      <c r="J48" s="25" t="s">
        <v>691</v>
      </c>
    </row>
    <row r="49" spans="1:10" s="5" customFormat="1" ht="12.75">
      <c r="A49" s="8"/>
      <c r="B49" s="18" t="s">
        <v>390</v>
      </c>
      <c r="C49" s="18"/>
      <c r="D49" s="18" t="s">
        <v>242</v>
      </c>
      <c r="E49" s="18" t="s">
        <v>244</v>
      </c>
      <c r="F49" s="18" t="s">
        <v>247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391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392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393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394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452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395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396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397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398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399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400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401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402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403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404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405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406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407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465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466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408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472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473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474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409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410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411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412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413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414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515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415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416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417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418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419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420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421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422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423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424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425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426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427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428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429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430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431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35" customFormat="1" ht="15" customHeight="1">
      <c r="A101" s="135" t="s">
        <v>445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432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330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433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332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434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435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692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693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33" customFormat="1" ht="14.25" customHeight="1"/>
    <row r="114" s="133" customFormat="1" ht="14.25" customHeight="1">
      <c r="A114" s="135" t="s">
        <v>446</v>
      </c>
    </row>
    <row r="115" spans="1:10" s="4" customFormat="1" ht="14.25">
      <c r="A115" s="11" t="s">
        <v>239</v>
      </c>
      <c r="B115" s="11" t="s">
        <v>240</v>
      </c>
      <c r="C115" s="11" t="s">
        <v>242</v>
      </c>
      <c r="D115" s="11" t="s">
        <v>241</v>
      </c>
      <c r="E115" s="11" t="s">
        <v>243</v>
      </c>
      <c r="F115" s="11" t="s">
        <v>245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242</v>
      </c>
      <c r="E116" s="11" t="s">
        <v>244</v>
      </c>
      <c r="F116" s="11" t="s">
        <v>247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436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248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249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250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251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251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253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254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255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236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455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257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357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261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456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237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266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270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362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275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285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286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348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292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293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296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479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297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298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302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361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453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314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315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319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324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325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326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328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329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685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686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687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437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438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439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440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378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457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336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235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489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674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379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380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37" customFormat="1" ht="15" customHeight="1">
      <c r="A175" s="137" t="s">
        <v>447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369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330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441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442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371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365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332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352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461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363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353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333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462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477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747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487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488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748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749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749</v>
      </c>
      <c r="H195" s="40">
        <v>0</v>
      </c>
      <c r="I195" s="39">
        <v>190000</v>
      </c>
      <c r="J195" s="39">
        <v>190000</v>
      </c>
    </row>
    <row r="196" s="138" customFormat="1" ht="15" customHeight="1" hidden="1">
      <c r="A196" s="138" t="s">
        <v>448</v>
      </c>
    </row>
    <row r="197" s="24" customFormat="1" ht="15" customHeight="1"/>
    <row r="198" s="139" customFormat="1" ht="15" customHeight="1">
      <c r="A198" s="139" t="s">
        <v>448</v>
      </c>
    </row>
    <row r="199" spans="8:10" s="24" customFormat="1" ht="15" customHeight="1">
      <c r="H199" s="41"/>
      <c r="J199" s="39"/>
    </row>
    <row r="200" s="135" customFormat="1" ht="14.25" customHeight="1">
      <c r="A200" s="135" t="s">
        <v>449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443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444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339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342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343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340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341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343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450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585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33" customFormat="1" ht="15" customHeight="1">
      <c r="A215" s="133" t="s">
        <v>586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239</v>
      </c>
      <c r="B217" s="11" t="s">
        <v>481</v>
      </c>
      <c r="C217" s="11" t="s">
        <v>242</v>
      </c>
      <c r="D217" s="11" t="s">
        <v>241</v>
      </c>
      <c r="E217" s="11" t="s">
        <v>243</v>
      </c>
      <c r="F217" s="11" t="s">
        <v>245</v>
      </c>
      <c r="G217" s="11" t="s">
        <v>246</v>
      </c>
      <c r="H217" s="13" t="s">
        <v>475</v>
      </c>
      <c r="I217" s="39"/>
      <c r="J217" s="39" t="s">
        <v>691</v>
      </c>
    </row>
    <row r="218" spans="1:10" ht="14.25">
      <c r="A218" s="11"/>
      <c r="B218" s="11"/>
      <c r="C218" s="11"/>
      <c r="D218" s="11" t="s">
        <v>242</v>
      </c>
      <c r="E218" s="11" t="s">
        <v>244</v>
      </c>
      <c r="F218" s="11" t="s">
        <v>247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491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492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669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493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500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236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285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590</v>
      </c>
      <c r="E228" s="8">
        <v>3233</v>
      </c>
      <c r="G228" s="9" t="s">
        <v>292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361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252</v>
      </c>
      <c r="E230" s="8">
        <v>3291</v>
      </c>
      <c r="G230" s="9" t="s">
        <v>494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591</v>
      </c>
      <c r="E231" s="8">
        <v>3291</v>
      </c>
      <c r="G231" s="9" t="s">
        <v>495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592</v>
      </c>
      <c r="E232" s="8">
        <v>3293</v>
      </c>
      <c r="G232" s="9" t="s">
        <v>496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459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336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256</v>
      </c>
      <c r="E235" s="8">
        <v>3811</v>
      </c>
      <c r="G235" s="9" t="s">
        <v>497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670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524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525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459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336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259</v>
      </c>
      <c r="E241" s="8">
        <v>3811</v>
      </c>
      <c r="G241" s="9" t="s">
        <v>235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526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459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336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593</v>
      </c>
      <c r="E245" s="8">
        <v>3811</v>
      </c>
      <c r="G245" s="9" t="s">
        <v>235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527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459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336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262</v>
      </c>
      <c r="E249" s="8">
        <v>3811</v>
      </c>
      <c r="G249" s="9" t="s">
        <v>235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528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459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336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263</v>
      </c>
      <c r="E253" s="8">
        <v>3811</v>
      </c>
      <c r="G253" s="9" t="s">
        <v>235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529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459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336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265</v>
      </c>
      <c r="E257" s="8">
        <v>3811</v>
      </c>
      <c r="G257" s="9" t="s">
        <v>235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530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459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336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276</v>
      </c>
      <c r="E261" s="8">
        <v>3811</v>
      </c>
      <c r="G261" s="9" t="s">
        <v>235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675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459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336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284</v>
      </c>
      <c r="E265" s="8">
        <v>3811</v>
      </c>
      <c r="G265" s="9" t="s">
        <v>235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676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459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336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756</v>
      </c>
      <c r="E269" s="8">
        <v>3811</v>
      </c>
      <c r="G269" s="9" t="s">
        <v>235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677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459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336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757</v>
      </c>
      <c r="E273" s="8">
        <v>3811</v>
      </c>
      <c r="G273" s="9" t="s">
        <v>235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498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669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556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499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248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249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463</v>
      </c>
      <c r="E281" s="8">
        <v>3111</v>
      </c>
      <c r="G281" s="9" t="s">
        <v>250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251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283</v>
      </c>
      <c r="E283" s="8">
        <v>3121</v>
      </c>
      <c r="G283" s="9" t="s">
        <v>251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253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282</v>
      </c>
      <c r="E285" s="8">
        <v>3132</v>
      </c>
      <c r="G285" s="9" t="s">
        <v>254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281</v>
      </c>
      <c r="E286" s="8">
        <v>3133</v>
      </c>
      <c r="G286" s="9" t="s">
        <v>255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236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455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257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280</v>
      </c>
      <c r="F290" s="8">
        <v>32111</v>
      </c>
      <c r="G290" s="9" t="s">
        <v>258</v>
      </c>
      <c r="H290" s="26">
        <v>1000</v>
      </c>
      <c r="I290" s="26">
        <v>0</v>
      </c>
      <c r="J290" s="26">
        <v>1000</v>
      </c>
    </row>
    <row r="291" spans="1:10" ht="14.25">
      <c r="A291" s="8" t="s">
        <v>594</v>
      </c>
      <c r="F291" s="8">
        <v>32115</v>
      </c>
      <c r="G291" s="9" t="s">
        <v>260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279</v>
      </c>
      <c r="E292" s="8">
        <v>3212</v>
      </c>
      <c r="G292" s="9" t="s">
        <v>532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456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278</v>
      </c>
      <c r="B294" s="15"/>
      <c r="C294" s="15"/>
      <c r="D294" s="15"/>
      <c r="E294" s="15"/>
      <c r="F294" s="15">
        <v>32131</v>
      </c>
      <c r="G294" s="16" t="s">
        <v>264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237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266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277</v>
      </c>
      <c r="B297" s="15"/>
      <c r="C297" s="15"/>
      <c r="D297" s="15"/>
      <c r="E297" s="15"/>
      <c r="F297" s="15">
        <v>32211</v>
      </c>
      <c r="G297" s="16" t="s">
        <v>358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303</v>
      </c>
      <c r="B298" s="15"/>
      <c r="C298" s="15"/>
      <c r="D298" s="15"/>
      <c r="E298" s="15"/>
      <c r="F298" s="15">
        <v>32212</v>
      </c>
      <c r="G298" s="16" t="s">
        <v>267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268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304</v>
      </c>
      <c r="B300" s="15"/>
      <c r="C300" s="15"/>
      <c r="D300" s="15"/>
      <c r="E300" s="15"/>
      <c r="F300" s="15">
        <v>32214</v>
      </c>
      <c r="G300" s="16" t="s">
        <v>359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595</v>
      </c>
      <c r="B301" s="15"/>
      <c r="C301" s="15"/>
      <c r="D301" s="15"/>
      <c r="E301" s="15"/>
      <c r="F301" s="15">
        <v>322151</v>
      </c>
      <c r="G301" s="16" t="s">
        <v>360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305</v>
      </c>
      <c r="B302" s="15"/>
      <c r="C302" s="15"/>
      <c r="D302" s="15"/>
      <c r="E302" s="15"/>
      <c r="F302" s="15">
        <v>32216</v>
      </c>
      <c r="G302" s="16" t="s">
        <v>269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306</v>
      </c>
      <c r="B303" s="15"/>
      <c r="C303" s="15"/>
      <c r="D303" s="15"/>
      <c r="E303" s="15"/>
      <c r="F303" s="15">
        <v>322191</v>
      </c>
      <c r="G303" s="16" t="s">
        <v>272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270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307</v>
      </c>
      <c r="B305" s="15"/>
      <c r="C305" s="15"/>
      <c r="D305" s="15"/>
      <c r="E305" s="15"/>
      <c r="F305" s="15">
        <v>322311</v>
      </c>
      <c r="G305" s="16" t="s">
        <v>271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596</v>
      </c>
      <c r="B306" s="15"/>
      <c r="C306" s="15"/>
      <c r="D306" s="15"/>
      <c r="E306" s="15"/>
      <c r="F306" s="15">
        <v>32233</v>
      </c>
      <c r="G306" s="16" t="s">
        <v>273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308</v>
      </c>
      <c r="B307" s="15"/>
      <c r="C307" s="15"/>
      <c r="D307" s="15"/>
      <c r="E307" s="15"/>
      <c r="F307" s="15">
        <v>32234</v>
      </c>
      <c r="G307" s="16" t="s">
        <v>274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309</v>
      </c>
      <c r="B308" s="15"/>
      <c r="C308" s="15"/>
      <c r="D308" s="15"/>
      <c r="E308" s="15">
        <v>3225</v>
      </c>
      <c r="F308" s="15"/>
      <c r="G308" s="16" t="s">
        <v>275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285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286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310</v>
      </c>
      <c r="B311" s="15"/>
      <c r="C311" s="15"/>
      <c r="D311" s="15"/>
      <c r="E311" s="15"/>
      <c r="F311" s="15">
        <v>32311</v>
      </c>
      <c r="G311" s="16" t="s">
        <v>287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597</v>
      </c>
      <c r="B312" s="15"/>
      <c r="C312" s="15"/>
      <c r="D312" s="15"/>
      <c r="E312" s="15"/>
      <c r="F312" s="15">
        <v>32313</v>
      </c>
      <c r="G312" s="16" t="s">
        <v>288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348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598</v>
      </c>
      <c r="B314" s="15"/>
      <c r="C314" s="15"/>
      <c r="D314" s="15"/>
      <c r="E314" s="15"/>
      <c r="F314" s="15">
        <v>323211</v>
      </c>
      <c r="G314" s="16" t="s">
        <v>348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289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311</v>
      </c>
      <c r="B316" s="15"/>
      <c r="C316" s="15"/>
      <c r="D316" s="15"/>
      <c r="E316" s="15"/>
      <c r="F316" s="15">
        <v>323221</v>
      </c>
      <c r="G316" s="16" t="s">
        <v>348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290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312</v>
      </c>
      <c r="B318" s="15"/>
      <c r="C318" s="15"/>
      <c r="D318" s="15"/>
      <c r="E318" s="15"/>
      <c r="F318" s="15">
        <v>32323</v>
      </c>
      <c r="G318" s="16" t="s">
        <v>348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291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293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313</v>
      </c>
      <c r="B321" s="15"/>
      <c r="C321" s="15"/>
      <c r="D321" s="15"/>
      <c r="E321" s="15"/>
      <c r="F321" s="15">
        <v>32341</v>
      </c>
      <c r="G321" s="16" t="s">
        <v>294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599</v>
      </c>
      <c r="B322" s="15"/>
      <c r="C322" s="15"/>
      <c r="D322" s="15"/>
      <c r="E322" s="15"/>
      <c r="F322" s="15">
        <v>32349</v>
      </c>
      <c r="G322" s="16" t="s">
        <v>295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297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600</v>
      </c>
      <c r="B324" s="15"/>
      <c r="C324" s="15"/>
      <c r="D324" s="15"/>
      <c r="E324" s="15"/>
      <c r="F324" s="15">
        <v>32373</v>
      </c>
      <c r="G324" s="16" t="s">
        <v>458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320</v>
      </c>
      <c r="B325" s="15"/>
      <c r="C325" s="15"/>
      <c r="D325" s="15"/>
      <c r="E325" s="15">
        <v>3238</v>
      </c>
      <c r="F325" s="15"/>
      <c r="G325" s="16" t="s">
        <v>298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302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601</v>
      </c>
      <c r="B327" s="15"/>
      <c r="C327" s="15"/>
      <c r="D327" s="15"/>
      <c r="E327" s="15"/>
      <c r="F327" s="15">
        <v>32392</v>
      </c>
      <c r="G327" s="16" t="s">
        <v>299</v>
      </c>
      <c r="H327" s="40">
        <v>500</v>
      </c>
      <c r="I327" s="40">
        <v>0</v>
      </c>
      <c r="J327" s="40">
        <v>500</v>
      </c>
    </row>
    <row r="328" spans="1:10" ht="14.25">
      <c r="A328" s="15" t="s">
        <v>602</v>
      </c>
      <c r="B328" s="15"/>
      <c r="C328" s="15"/>
      <c r="D328" s="15"/>
      <c r="E328" s="15"/>
      <c r="F328" s="15">
        <v>32394</v>
      </c>
      <c r="G328" s="16" t="s">
        <v>300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321</v>
      </c>
      <c r="B329" s="15"/>
      <c r="C329" s="15"/>
      <c r="D329" s="15"/>
      <c r="E329" s="15"/>
      <c r="F329" s="15">
        <v>32399</v>
      </c>
      <c r="G329" s="16" t="s">
        <v>301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361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315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322</v>
      </c>
      <c r="B332" s="15"/>
      <c r="C332" s="15"/>
      <c r="D332" s="15"/>
      <c r="E332" s="15"/>
      <c r="F332" s="15">
        <v>32921</v>
      </c>
      <c r="G332" s="16" t="s">
        <v>316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323</v>
      </c>
      <c r="B333" s="15"/>
      <c r="C333" s="15"/>
      <c r="D333" s="15"/>
      <c r="E333" s="15"/>
      <c r="F333" s="15">
        <v>32922</v>
      </c>
      <c r="G333" s="16" t="s">
        <v>317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603</v>
      </c>
      <c r="B334" s="15"/>
      <c r="C334" s="15"/>
      <c r="D334" s="15"/>
      <c r="E334" s="15"/>
      <c r="F334" s="15">
        <v>32923</v>
      </c>
      <c r="G334" s="16" t="s">
        <v>318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604</v>
      </c>
      <c r="B335" s="15"/>
      <c r="C335" s="15"/>
      <c r="D335" s="15"/>
      <c r="E335" s="15">
        <v>3293</v>
      </c>
      <c r="F335" s="15"/>
      <c r="G335" s="16" t="s">
        <v>319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324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325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326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335</v>
      </c>
      <c r="B339" s="15"/>
      <c r="C339" s="15"/>
      <c r="D339" s="15"/>
      <c r="E339" s="15"/>
      <c r="F339" s="15">
        <v>34311</v>
      </c>
      <c r="G339" s="16" t="s">
        <v>327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334</v>
      </c>
      <c r="B340" s="15"/>
      <c r="C340" s="15"/>
      <c r="D340" s="15"/>
      <c r="E340" s="15">
        <v>3433</v>
      </c>
      <c r="F340" s="15"/>
      <c r="G340" s="16" t="s">
        <v>328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605</v>
      </c>
      <c r="B341" s="15"/>
      <c r="C341" s="15"/>
      <c r="D341" s="15"/>
      <c r="E341" s="15">
        <v>3434</v>
      </c>
      <c r="F341" s="15"/>
      <c r="G341" s="16" t="s">
        <v>329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557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331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332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333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462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606</v>
      </c>
      <c r="B347" s="15"/>
      <c r="C347" s="15"/>
      <c r="D347" s="15"/>
      <c r="E347" s="15"/>
      <c r="F347" s="15">
        <v>42211</v>
      </c>
      <c r="G347" s="16" t="s">
        <v>476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607</v>
      </c>
      <c r="B348" s="15"/>
      <c r="C348" s="15"/>
      <c r="D348" s="15"/>
      <c r="E348" s="15"/>
      <c r="F348" s="15">
        <v>42212</v>
      </c>
      <c r="G348" s="16" t="s">
        <v>533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758</v>
      </c>
      <c r="B349" s="15"/>
      <c r="C349" s="15"/>
      <c r="D349" s="15"/>
      <c r="E349" s="15"/>
      <c r="F349" s="15">
        <v>42219</v>
      </c>
      <c r="G349" s="16" t="s">
        <v>679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477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608</v>
      </c>
      <c r="B351" s="15"/>
      <c r="C351" s="15"/>
      <c r="D351" s="15"/>
      <c r="E351" s="15"/>
      <c r="F351" s="15">
        <v>42223</v>
      </c>
      <c r="G351" s="16" t="s">
        <v>534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759</v>
      </c>
      <c r="B352" s="15"/>
      <c r="C352" s="15"/>
      <c r="D352" s="15"/>
      <c r="E352" s="15"/>
      <c r="F352" s="15">
        <v>42229</v>
      </c>
      <c r="G352" s="16" t="s">
        <v>678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746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488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760</v>
      </c>
      <c r="B355" s="15"/>
      <c r="C355" s="15"/>
      <c r="D355" s="15"/>
      <c r="E355" s="15"/>
      <c r="F355" s="15">
        <v>42319</v>
      </c>
      <c r="G355" s="16" t="s">
        <v>680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501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668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558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502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536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459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336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609</v>
      </c>
      <c r="B364" s="15"/>
      <c r="C364" s="15"/>
      <c r="D364" s="15"/>
      <c r="E364" s="15">
        <v>3811</v>
      </c>
      <c r="F364" s="15"/>
      <c r="G364" s="16" t="s">
        <v>235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535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459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336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610</v>
      </c>
      <c r="B368" s="15"/>
      <c r="C368" s="15"/>
      <c r="D368" s="15"/>
      <c r="E368" s="15">
        <v>3811</v>
      </c>
      <c r="F368" s="15"/>
      <c r="G368" s="16" t="s">
        <v>235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559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560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236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237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266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611</v>
      </c>
      <c r="B375" s="15"/>
      <c r="C375" s="15"/>
      <c r="D375" s="15"/>
      <c r="E375" s="15"/>
      <c r="F375" s="15">
        <v>322152</v>
      </c>
      <c r="G375" s="16" t="s">
        <v>337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338</v>
      </c>
      <c r="B376" s="15"/>
      <c r="C376" s="15"/>
      <c r="D376" s="15"/>
      <c r="E376" s="15"/>
      <c r="F376" s="15">
        <v>322192</v>
      </c>
      <c r="G376" s="16" t="s">
        <v>238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503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667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561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504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339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342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343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340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346</v>
      </c>
      <c r="B387" s="15"/>
      <c r="C387" s="15"/>
      <c r="D387" s="15"/>
      <c r="E387" s="15">
        <v>5161</v>
      </c>
      <c r="F387" s="15"/>
      <c r="G387" s="16" t="s">
        <v>341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343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344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562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505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478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285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612</v>
      </c>
      <c r="B395" s="15"/>
      <c r="C395" s="15"/>
      <c r="D395" s="15"/>
      <c r="E395" s="15">
        <v>3236</v>
      </c>
      <c r="F395" s="15"/>
      <c r="G395" s="16" t="s">
        <v>479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506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370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330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480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345</v>
      </c>
      <c r="B400" s="15"/>
      <c r="C400" s="15"/>
      <c r="D400" s="15"/>
      <c r="E400" s="15">
        <v>4111</v>
      </c>
      <c r="F400" s="15"/>
      <c r="G400" s="16" t="s">
        <v>537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563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507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459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336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613</v>
      </c>
      <c r="B406" s="15"/>
      <c r="C406" s="15"/>
      <c r="D406" s="15"/>
      <c r="E406" s="15">
        <v>3811</v>
      </c>
      <c r="F406" s="15"/>
      <c r="G406" s="16" t="s">
        <v>538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508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667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564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539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236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237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614</v>
      </c>
      <c r="B415" s="15"/>
      <c r="C415" s="15"/>
      <c r="D415" s="15"/>
      <c r="E415" s="15">
        <v>3224</v>
      </c>
      <c r="F415" s="15"/>
      <c r="G415" s="16" t="s">
        <v>347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285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615</v>
      </c>
      <c r="B417" s="15"/>
      <c r="C417" s="15"/>
      <c r="D417" s="15"/>
      <c r="E417" s="15">
        <v>3232</v>
      </c>
      <c r="F417" s="15"/>
      <c r="G417" s="16" t="s">
        <v>348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509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540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464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330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352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616</v>
      </c>
      <c r="B423" s="15"/>
      <c r="C423" s="15"/>
      <c r="D423" s="15"/>
      <c r="E423" s="15">
        <v>4212</v>
      </c>
      <c r="F423" s="15"/>
      <c r="G423" s="16" t="s">
        <v>461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681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684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464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330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682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761</v>
      </c>
      <c r="B429" s="15"/>
      <c r="C429" s="15"/>
      <c r="D429" s="15"/>
      <c r="E429" s="15">
        <v>4227</v>
      </c>
      <c r="F429" s="15"/>
      <c r="G429" s="16" t="s">
        <v>683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689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236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237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762</v>
      </c>
      <c r="B433" s="15"/>
      <c r="C433" s="15"/>
      <c r="D433" s="15"/>
      <c r="E433" s="15">
        <v>3224</v>
      </c>
      <c r="F433" s="15"/>
      <c r="G433" s="16" t="s">
        <v>347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285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763</v>
      </c>
      <c r="B435" s="15"/>
      <c r="C435" s="15"/>
      <c r="D435" s="15"/>
      <c r="E435" s="15">
        <v>3232</v>
      </c>
      <c r="F435" s="15"/>
      <c r="G435" s="16" t="s">
        <v>348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565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716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236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237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351</v>
      </c>
      <c r="B441" s="15"/>
      <c r="C441" s="15"/>
      <c r="D441" s="15"/>
      <c r="E441" s="15">
        <v>3224</v>
      </c>
      <c r="F441" s="15"/>
      <c r="G441" s="16" t="s">
        <v>362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285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348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617</v>
      </c>
      <c r="B444" s="15"/>
      <c r="C444" s="15"/>
      <c r="D444" s="15"/>
      <c r="E444" s="15"/>
      <c r="F444" s="15">
        <v>323291</v>
      </c>
      <c r="G444" s="16" t="s">
        <v>348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349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618</v>
      </c>
      <c r="B446" s="15"/>
      <c r="C446" s="15"/>
      <c r="D446" s="15"/>
      <c r="E446" s="15"/>
      <c r="F446" s="15">
        <v>323292</v>
      </c>
      <c r="G446" s="16" t="s">
        <v>350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717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685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686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764</v>
      </c>
      <c r="B450" s="15"/>
      <c r="C450" s="15"/>
      <c r="D450" s="15"/>
      <c r="E450" s="15">
        <v>3631</v>
      </c>
      <c r="F450" s="15"/>
      <c r="G450" s="16" t="s">
        <v>687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510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331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332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352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619</v>
      </c>
      <c r="B455" s="15"/>
      <c r="C455" s="15"/>
      <c r="D455" s="15"/>
      <c r="E455" s="15">
        <v>4213</v>
      </c>
      <c r="F455" s="15"/>
      <c r="G455" s="16" t="s">
        <v>541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709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331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332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352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620</v>
      </c>
      <c r="B460" s="15"/>
      <c r="C460" s="15"/>
      <c r="D460" s="15"/>
      <c r="E460" s="15">
        <v>4213</v>
      </c>
      <c r="F460" s="15"/>
      <c r="G460" s="16" t="s">
        <v>543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236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285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765</v>
      </c>
      <c r="B463" s="15"/>
      <c r="C463" s="15"/>
      <c r="D463" s="15"/>
      <c r="E463" s="15">
        <v>3237</v>
      </c>
      <c r="F463" s="15"/>
      <c r="G463" s="16" t="s">
        <v>701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542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331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332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352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621</v>
      </c>
      <c r="B469" s="15"/>
      <c r="C469" s="15"/>
      <c r="D469" s="15"/>
      <c r="E469" s="15">
        <v>4213</v>
      </c>
      <c r="F469" s="15"/>
      <c r="G469" s="16" t="s">
        <v>543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718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700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685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686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766</v>
      </c>
      <c r="B474" s="15"/>
      <c r="C474" s="15"/>
      <c r="D474" s="15"/>
      <c r="E474" s="15">
        <v>3631</v>
      </c>
      <c r="F474" s="15"/>
      <c r="G474" s="16" t="s">
        <v>687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719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236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237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767</v>
      </c>
      <c r="B479" s="15"/>
      <c r="C479" s="15"/>
      <c r="D479" s="15"/>
      <c r="E479" s="15">
        <v>3224</v>
      </c>
      <c r="F479" s="15"/>
      <c r="G479" s="16" t="s">
        <v>362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285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768</v>
      </c>
      <c r="B481" s="15"/>
      <c r="C481" s="15"/>
      <c r="D481" s="15"/>
      <c r="E481" s="15">
        <v>3232</v>
      </c>
      <c r="F481" s="15"/>
      <c r="G481" s="16" t="s">
        <v>348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566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720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685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686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622</v>
      </c>
      <c r="B487" s="15"/>
      <c r="C487" s="15"/>
      <c r="D487" s="15"/>
      <c r="E487" s="15">
        <v>3631</v>
      </c>
      <c r="F487" s="15"/>
      <c r="G487" s="16" t="s">
        <v>687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721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544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236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285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623</v>
      </c>
      <c r="B492" s="15"/>
      <c r="C492" s="15"/>
      <c r="D492" s="15"/>
      <c r="E492" s="15">
        <v>3237</v>
      </c>
      <c r="F492" s="15"/>
      <c r="G492" s="16" t="s">
        <v>567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511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666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568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549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236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285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624</v>
      </c>
      <c r="B501" s="15"/>
      <c r="C501" s="15"/>
      <c r="D501" s="15"/>
      <c r="E501" s="15">
        <v>3232</v>
      </c>
      <c r="F501" s="15"/>
      <c r="G501" s="16" t="s">
        <v>550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551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710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331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332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352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625</v>
      </c>
      <c r="B507" s="15"/>
      <c r="C507" s="15"/>
      <c r="D507" s="15"/>
      <c r="E507" s="15">
        <v>4214</v>
      </c>
      <c r="F507" s="15"/>
      <c r="G507" s="16" t="s">
        <v>353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545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331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332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352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626</v>
      </c>
      <c r="B512" s="15"/>
      <c r="C512" s="15"/>
      <c r="D512" s="15"/>
      <c r="E512" s="15">
        <v>4214</v>
      </c>
      <c r="F512" s="15"/>
      <c r="G512" s="16" t="s">
        <v>546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552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547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331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332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352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627</v>
      </c>
      <c r="B518" s="15"/>
      <c r="C518" s="15"/>
      <c r="D518" s="15"/>
      <c r="E518" s="15">
        <v>4214</v>
      </c>
      <c r="F518" s="15"/>
      <c r="G518" s="16" t="s">
        <v>512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569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570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513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236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354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628</v>
      </c>
      <c r="B525" s="15"/>
      <c r="C525" s="15"/>
      <c r="D525" s="15"/>
      <c r="E525" s="15">
        <v>3223</v>
      </c>
      <c r="F525" s="15"/>
      <c r="G525" s="16" t="s">
        <v>548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629</v>
      </c>
      <c r="B526" s="15"/>
      <c r="C526" s="15"/>
      <c r="D526" s="15"/>
      <c r="E526" s="15">
        <v>3224</v>
      </c>
      <c r="F526" s="15"/>
      <c r="G526" s="16" t="s">
        <v>355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285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385</v>
      </c>
      <c r="B528" s="15"/>
      <c r="C528" s="15"/>
      <c r="D528" s="15"/>
      <c r="E528" s="15">
        <v>3232</v>
      </c>
      <c r="F528" s="15"/>
      <c r="G528" s="16" t="s">
        <v>348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571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694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696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697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698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769</v>
      </c>
      <c r="B534" s="15"/>
      <c r="C534" s="15"/>
      <c r="D534" s="15"/>
      <c r="E534" s="15">
        <v>4511</v>
      </c>
      <c r="F534" s="15"/>
      <c r="G534" s="16" t="s">
        <v>698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695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356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332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352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384</v>
      </c>
      <c r="B539" s="15"/>
      <c r="C539" s="15"/>
      <c r="D539" s="15"/>
      <c r="E539" s="15">
        <v>4214</v>
      </c>
      <c r="F539" s="15"/>
      <c r="G539" s="16" t="s">
        <v>353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572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356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332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333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770</v>
      </c>
      <c r="B544" s="18"/>
      <c r="C544" s="18"/>
      <c r="D544" s="18"/>
      <c r="E544" s="15">
        <v>4227</v>
      </c>
      <c r="F544" s="18"/>
      <c r="G544" s="16" t="s">
        <v>671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487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383</v>
      </c>
      <c r="B546" s="15"/>
      <c r="C546" s="15"/>
      <c r="D546" s="15"/>
      <c r="E546" s="15">
        <v>4231</v>
      </c>
      <c r="F546" s="15"/>
      <c r="G546" s="16" t="s">
        <v>553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688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699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685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686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771</v>
      </c>
      <c r="B551" s="15"/>
      <c r="C551" s="15"/>
      <c r="D551" s="15"/>
      <c r="E551" s="15">
        <v>3631</v>
      </c>
      <c r="F551" s="15"/>
      <c r="G551" s="16" t="s">
        <v>687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573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364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665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574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554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236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237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382</v>
      </c>
      <c r="B561" s="15"/>
      <c r="C561" s="15"/>
      <c r="D561" s="15"/>
      <c r="E561" s="15">
        <v>3224</v>
      </c>
      <c r="F561" s="15"/>
      <c r="G561" s="16" t="s">
        <v>362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285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381</v>
      </c>
      <c r="B563" s="15"/>
      <c r="C563" s="15"/>
      <c r="D563" s="15"/>
      <c r="E563" s="15">
        <v>3232</v>
      </c>
      <c r="F563" s="15"/>
      <c r="G563" s="16" t="s">
        <v>348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722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723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236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285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772</v>
      </c>
      <c r="B569" s="15"/>
      <c r="C569" s="15"/>
      <c r="D569" s="15"/>
      <c r="E569" s="15">
        <v>3232</v>
      </c>
      <c r="F569" s="15"/>
      <c r="G569" s="16" t="s">
        <v>750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724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725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236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237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633</v>
      </c>
      <c r="B575" s="15"/>
      <c r="C575" s="15"/>
      <c r="D575" s="15"/>
      <c r="E575" s="15">
        <v>3223</v>
      </c>
      <c r="F575" s="15"/>
      <c r="G575" s="16" t="s">
        <v>270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630</v>
      </c>
      <c r="B576" s="15"/>
      <c r="C576" s="15"/>
      <c r="D576" s="15"/>
      <c r="E576" s="15">
        <v>3224</v>
      </c>
      <c r="F576" s="15"/>
      <c r="G576" s="16" t="s">
        <v>362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285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631</v>
      </c>
      <c r="B578" s="15"/>
      <c r="C578" s="15"/>
      <c r="D578" s="15"/>
      <c r="E578" s="15">
        <v>3232</v>
      </c>
      <c r="F578" s="15"/>
      <c r="G578" s="16" t="s">
        <v>348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514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365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332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352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632</v>
      </c>
      <c r="B583" s="15"/>
      <c r="C583" s="15"/>
      <c r="D583" s="15"/>
      <c r="E583" s="15">
        <v>4214</v>
      </c>
      <c r="F583" s="15"/>
      <c r="G583" s="16" t="s">
        <v>555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726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727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464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330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682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773</v>
      </c>
      <c r="B590" s="15"/>
      <c r="C590" s="15"/>
      <c r="D590" s="15"/>
      <c r="E590" s="15">
        <v>4227</v>
      </c>
      <c r="F590" s="15"/>
      <c r="G590" s="16" t="s">
        <v>683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728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729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236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285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774</v>
      </c>
      <c r="B596" s="15"/>
      <c r="C596" s="15"/>
      <c r="D596" s="15"/>
      <c r="E596" s="15">
        <v>3232</v>
      </c>
      <c r="F596" s="15"/>
      <c r="G596" s="16" t="s">
        <v>750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730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731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370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330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480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775</v>
      </c>
      <c r="B603" s="15"/>
      <c r="C603" s="15"/>
      <c r="D603" s="15"/>
      <c r="E603" s="15">
        <v>4111</v>
      </c>
      <c r="F603" s="15"/>
      <c r="G603" s="16" t="s">
        <v>715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711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664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732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516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236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285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634</v>
      </c>
      <c r="B612" s="15"/>
      <c r="C612" s="15"/>
      <c r="D612" s="15"/>
      <c r="E612" s="15">
        <v>3239</v>
      </c>
      <c r="F612" s="15"/>
      <c r="G612" s="16" t="s">
        <v>575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459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336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235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635</v>
      </c>
      <c r="F616" s="8">
        <v>3811</v>
      </c>
      <c r="G616" s="16" t="s">
        <v>367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636</v>
      </c>
      <c r="F617" s="8">
        <v>3811</v>
      </c>
      <c r="G617" s="9" t="s">
        <v>368</v>
      </c>
      <c r="H617" s="26">
        <v>2000</v>
      </c>
      <c r="I617" s="26">
        <v>0</v>
      </c>
      <c r="J617" s="26">
        <v>2000</v>
      </c>
    </row>
    <row r="618" spans="1:10" ht="14.25">
      <c r="A618" s="8" t="s">
        <v>637</v>
      </c>
      <c r="F618" s="8">
        <v>3811</v>
      </c>
      <c r="G618" s="16" t="s">
        <v>366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517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459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336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638</v>
      </c>
      <c r="E622" s="8">
        <v>3811</v>
      </c>
      <c r="G622" s="9" t="s">
        <v>576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518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459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336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235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639</v>
      </c>
      <c r="F627" s="8">
        <v>3811</v>
      </c>
      <c r="G627" s="9" t="s">
        <v>372</v>
      </c>
      <c r="H627" s="26">
        <v>1000</v>
      </c>
      <c r="I627" s="26">
        <v>0</v>
      </c>
      <c r="J627" s="26">
        <v>1000</v>
      </c>
    </row>
    <row r="628" spans="1:10" ht="14.25">
      <c r="A628" s="8" t="s">
        <v>640</v>
      </c>
      <c r="F628" s="8">
        <v>3811</v>
      </c>
      <c r="G628" s="9" t="s">
        <v>373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733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519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234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482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641</v>
      </c>
      <c r="E634" s="8">
        <v>3821</v>
      </c>
      <c r="G634" s="9" t="s">
        <v>483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520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663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734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577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374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375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376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642</v>
      </c>
      <c r="E644" s="8">
        <v>3722</v>
      </c>
      <c r="G644" s="9" t="s">
        <v>378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578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374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375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376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643</v>
      </c>
      <c r="E649" s="8">
        <v>3722</v>
      </c>
      <c r="G649" s="9" t="s">
        <v>378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579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374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375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376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644</v>
      </c>
      <c r="E654" s="8">
        <v>3722</v>
      </c>
      <c r="G654" s="9" t="s">
        <v>378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735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736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236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237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645</v>
      </c>
      <c r="E660" s="8">
        <v>3224</v>
      </c>
      <c r="G660" s="9" t="s">
        <v>580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285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646</v>
      </c>
      <c r="E662" s="8">
        <v>3232</v>
      </c>
      <c r="G662" s="9" t="s">
        <v>581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737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738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374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375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376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647</v>
      </c>
      <c r="E669" s="8">
        <v>3722</v>
      </c>
      <c r="G669" s="9" t="s">
        <v>378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739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374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375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376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648</v>
      </c>
      <c r="E674" s="8">
        <v>3722</v>
      </c>
      <c r="G674" s="9" t="s">
        <v>378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740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374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375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376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649</v>
      </c>
      <c r="E679" s="8">
        <v>3722</v>
      </c>
      <c r="G679" s="9" t="s">
        <v>378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521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662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741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522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374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375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376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650</v>
      </c>
      <c r="E689" s="8">
        <v>3721</v>
      </c>
      <c r="G689" s="9" t="s">
        <v>377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651</v>
      </c>
      <c r="E690" s="8">
        <v>3722</v>
      </c>
      <c r="G690" s="9" t="s">
        <v>378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702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374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375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376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776</v>
      </c>
      <c r="E695" s="8">
        <v>3721</v>
      </c>
      <c r="G695" s="9" t="s">
        <v>377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703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374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375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376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657</v>
      </c>
      <c r="E700" s="8">
        <v>3721</v>
      </c>
      <c r="G700" s="9" t="s">
        <v>377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712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374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375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376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777</v>
      </c>
      <c r="E705" s="8">
        <v>3721</v>
      </c>
      <c r="G705" s="9" t="s">
        <v>377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704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374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375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376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652</v>
      </c>
      <c r="E710" s="8">
        <v>3722</v>
      </c>
      <c r="G710" s="9" t="s">
        <v>378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705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374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375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376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653</v>
      </c>
      <c r="E715" s="8">
        <v>3722</v>
      </c>
      <c r="G715" s="9" t="s">
        <v>378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706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374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375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376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654</v>
      </c>
      <c r="E720" s="8">
        <v>3722</v>
      </c>
      <c r="G720" s="9" t="s">
        <v>378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707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374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375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376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655</v>
      </c>
      <c r="E725" s="8">
        <v>3722</v>
      </c>
      <c r="G725" s="9" t="s">
        <v>378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708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523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374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375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376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656</v>
      </c>
      <c r="E731" s="8">
        <v>3722</v>
      </c>
      <c r="G731" s="9" t="s">
        <v>378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713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374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375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376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658</v>
      </c>
      <c r="E736" s="8">
        <v>3722</v>
      </c>
      <c r="G736" s="9" t="s">
        <v>378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742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714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459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336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659</v>
      </c>
      <c r="E743" s="8">
        <v>3811</v>
      </c>
      <c r="G743" s="9" t="s">
        <v>235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531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661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743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744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460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379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660</v>
      </c>
      <c r="E752" s="8">
        <v>3851</v>
      </c>
      <c r="G752" s="9" t="s">
        <v>380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484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587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33" customFormat="1" ht="15" customHeight="1">
      <c r="A768" s="133" t="s">
        <v>588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33" customFormat="1" ht="15" customHeight="1">
      <c r="A770" s="133" t="s">
        <v>755</v>
      </c>
    </row>
    <row r="771" s="133" customFormat="1" ht="15" customHeight="1">
      <c r="A771" s="133" t="s">
        <v>589</v>
      </c>
    </row>
    <row r="772" s="133" customFormat="1" ht="15" customHeight="1">
      <c r="A772" s="133" t="s">
        <v>753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mergeCells count="18">
    <mergeCell ref="A215:IV215"/>
    <mergeCell ref="A768:IV768"/>
    <mergeCell ref="A770:IV770"/>
    <mergeCell ref="A771:IV771"/>
    <mergeCell ref="A15:IV15"/>
    <mergeCell ref="A44:IV44"/>
    <mergeCell ref="A113:IV113"/>
    <mergeCell ref="A772:IV772"/>
    <mergeCell ref="A200:IV200"/>
    <mergeCell ref="A101:IV101"/>
    <mergeCell ref="A114:IV114"/>
    <mergeCell ref="A175:IV175"/>
    <mergeCell ref="A196:IV196"/>
    <mergeCell ref="A198:IV198"/>
    <mergeCell ref="A4:IV4"/>
    <mergeCell ref="A5:IV5"/>
    <mergeCell ref="A8:J8"/>
    <mergeCell ref="A10:IV10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1120"/>
  <sheetViews>
    <sheetView tabSelected="1" workbookViewId="0" topLeftCell="A995">
      <selection activeCell="L1104" sqref="L1104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0.8515625" style="9" customWidth="1"/>
    <col min="5" max="5" width="17.140625" style="9" customWidth="1"/>
    <col min="6" max="6" width="17.421875" style="9" customWidth="1"/>
    <col min="7" max="7" width="18.28125" style="9" customWidth="1"/>
    <col min="8" max="8" width="17.00390625" style="10" customWidth="1"/>
    <col min="9" max="9" width="13.28125" style="10" customWidth="1"/>
    <col min="10" max="10" width="10.421875" style="1" customWidth="1"/>
    <col min="11" max="11" width="12.1406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2" s="133" customFormat="1" ht="14.25" customHeight="1">
      <c r="A2" s="133" t="s">
        <v>110</v>
      </c>
    </row>
    <row r="3" s="133" customFormat="1" ht="14.25" customHeight="1">
      <c r="A3" s="133" t="s">
        <v>67</v>
      </c>
    </row>
    <row r="4" s="9" customFormat="1" ht="14.25" customHeight="1"/>
    <row r="5" spans="1:9" s="29" customFormat="1" ht="18.75">
      <c r="A5" s="53"/>
      <c r="B5" s="51"/>
      <c r="C5" s="61"/>
      <c r="D5" s="51"/>
      <c r="E5" s="27" t="s">
        <v>86</v>
      </c>
      <c r="F5" s="27"/>
      <c r="G5" s="49"/>
      <c r="H5" s="30"/>
      <c r="I5" s="30"/>
    </row>
    <row r="6" spans="5:7" ht="18.75">
      <c r="E6" s="27" t="s">
        <v>783</v>
      </c>
      <c r="F6" s="27"/>
      <c r="G6" s="27"/>
    </row>
    <row r="7" spans="1:9" s="28" customFormat="1" ht="18.75">
      <c r="A7" s="59"/>
      <c r="B7" s="52"/>
      <c r="C7" s="62"/>
      <c r="D7" s="52"/>
      <c r="E7" s="27" t="s">
        <v>87</v>
      </c>
      <c r="F7" s="27"/>
      <c r="G7" s="27"/>
      <c r="H7" s="49"/>
      <c r="I7" s="49"/>
    </row>
    <row r="8" s="134" customFormat="1" ht="18.75">
      <c r="A8" s="134" t="s">
        <v>840</v>
      </c>
    </row>
    <row r="9" spans="1:9" s="3" customFormat="1" ht="15.75">
      <c r="A9" s="59"/>
      <c r="B9" s="12"/>
      <c r="C9" s="57"/>
      <c r="D9" s="12"/>
      <c r="E9" s="11" t="s">
        <v>451</v>
      </c>
      <c r="F9" s="12"/>
      <c r="G9" s="11"/>
      <c r="H9" s="13"/>
      <c r="I9" s="13"/>
    </row>
    <row r="10" spans="1:13" s="3" customFormat="1" ht="15.75">
      <c r="A10" s="59"/>
      <c r="B10" s="12"/>
      <c r="C10" s="57"/>
      <c r="D10" s="12"/>
      <c r="E10" s="12"/>
      <c r="F10" s="12"/>
      <c r="G10" s="11"/>
      <c r="H10" s="13" t="s">
        <v>840</v>
      </c>
      <c r="I10" s="13"/>
      <c r="L10" s="3" t="s">
        <v>840</v>
      </c>
      <c r="M10" s="3" t="s">
        <v>840</v>
      </c>
    </row>
    <row r="11" spans="1:13" s="3" customFormat="1" ht="15.75">
      <c r="A11" s="59"/>
      <c r="B11" s="12"/>
      <c r="C11" s="57"/>
      <c r="D11" s="12"/>
      <c r="E11" s="11" t="s">
        <v>584</v>
      </c>
      <c r="F11" s="12"/>
      <c r="G11" s="11" t="s">
        <v>840</v>
      </c>
      <c r="H11" s="13"/>
      <c r="I11" s="13" t="s">
        <v>840</v>
      </c>
      <c r="K11" s="3" t="s">
        <v>840</v>
      </c>
      <c r="M11" s="3" t="s">
        <v>840</v>
      </c>
    </row>
    <row r="12" spans="1:9" s="3" customFormat="1" ht="15.75">
      <c r="A12" s="59"/>
      <c r="B12" s="12"/>
      <c r="C12" s="57"/>
      <c r="D12" s="12"/>
      <c r="E12" s="12"/>
      <c r="F12" s="12"/>
      <c r="G12" s="11"/>
      <c r="H12" s="13"/>
      <c r="I12" s="13"/>
    </row>
    <row r="13" s="135" customFormat="1" ht="15.75" customHeight="1">
      <c r="A13" s="133" t="s">
        <v>202</v>
      </c>
    </row>
    <row r="14" spans="1:10" s="6" customFormat="1" ht="15">
      <c r="A14" s="53"/>
      <c r="B14" s="9"/>
      <c r="C14" s="58"/>
      <c r="D14" s="9"/>
      <c r="E14" s="9"/>
      <c r="F14" s="9"/>
      <c r="G14" s="8"/>
      <c r="H14" s="42"/>
      <c r="I14" s="42"/>
      <c r="J14" s="6" t="s">
        <v>840</v>
      </c>
    </row>
    <row r="15" spans="1:16" s="3" customFormat="1" ht="15.75">
      <c r="A15" s="59"/>
      <c r="B15" s="12"/>
      <c r="C15" s="57"/>
      <c r="D15" s="12"/>
      <c r="E15" s="13" t="s">
        <v>822</v>
      </c>
      <c r="F15" s="34" t="s">
        <v>926</v>
      </c>
      <c r="G15" s="34" t="s">
        <v>89</v>
      </c>
      <c r="H15" s="13" t="s">
        <v>90</v>
      </c>
      <c r="I15" s="13" t="s">
        <v>188</v>
      </c>
      <c r="J15" s="13" t="s">
        <v>68</v>
      </c>
      <c r="K15" s="13" t="s">
        <v>69</v>
      </c>
      <c r="L15" s="90"/>
      <c r="M15" s="90"/>
      <c r="N15" s="72"/>
      <c r="O15" s="90"/>
      <c r="P15" s="90"/>
    </row>
    <row r="16" spans="1:16" s="3" customFormat="1" ht="15.75">
      <c r="A16" s="59"/>
      <c r="B16" s="12"/>
      <c r="C16" s="57"/>
      <c r="D16" s="21"/>
      <c r="E16" s="34" t="s">
        <v>85</v>
      </c>
      <c r="F16" s="34" t="s">
        <v>88</v>
      </c>
      <c r="G16" s="34" t="s">
        <v>88</v>
      </c>
      <c r="H16" s="34" t="s">
        <v>91</v>
      </c>
      <c r="I16" s="110" t="s">
        <v>840</v>
      </c>
      <c r="J16" s="110"/>
      <c r="K16" s="110"/>
      <c r="L16" s="90" t="s">
        <v>840</v>
      </c>
      <c r="M16" s="90"/>
      <c r="N16" s="72"/>
      <c r="O16" s="90"/>
      <c r="P16" s="90"/>
    </row>
    <row r="17" spans="1:15" s="33" customFormat="1" ht="15.75">
      <c r="A17" s="59"/>
      <c r="B17" s="12"/>
      <c r="C17" s="57"/>
      <c r="D17" s="12" t="s">
        <v>386</v>
      </c>
      <c r="E17" s="34"/>
      <c r="F17" s="34"/>
      <c r="G17" s="34"/>
      <c r="H17" s="34"/>
      <c r="I17" s="34"/>
      <c r="J17" s="34" t="s">
        <v>840</v>
      </c>
      <c r="K17" s="90"/>
      <c r="L17" s="72"/>
      <c r="N17" s="72"/>
      <c r="O17" s="72"/>
    </row>
    <row r="18" spans="1:15" s="37" customFormat="1" ht="12">
      <c r="A18" s="59"/>
      <c r="B18" s="35"/>
      <c r="C18" s="63">
        <v>6</v>
      </c>
      <c r="D18" s="35" t="s">
        <v>391</v>
      </c>
      <c r="E18" s="72">
        <v>12020760.31</v>
      </c>
      <c r="F18" s="72">
        <v>14006866.69</v>
      </c>
      <c r="G18" s="72">
        <v>14006866.69</v>
      </c>
      <c r="H18" s="72">
        <v>15554000</v>
      </c>
      <c r="I18" s="72">
        <f>F18/E18*100</f>
        <v>116.52230248986638</v>
      </c>
      <c r="J18" s="72">
        <f>G18/F18*100</f>
        <v>100</v>
      </c>
      <c r="K18" s="72">
        <f>H18/G18*100</f>
        <v>111.04553462413227</v>
      </c>
      <c r="L18" s="43"/>
      <c r="N18" s="43"/>
      <c r="O18" s="43"/>
    </row>
    <row r="19" spans="1:15" s="37" customFormat="1" ht="12">
      <c r="A19" s="59"/>
      <c r="B19" s="35"/>
      <c r="C19" s="63">
        <v>7</v>
      </c>
      <c r="D19" s="35" t="s">
        <v>467</v>
      </c>
      <c r="E19" s="43">
        <v>1335578.4</v>
      </c>
      <c r="F19" s="43">
        <v>3500</v>
      </c>
      <c r="G19" s="43">
        <v>3500</v>
      </c>
      <c r="H19" s="43">
        <v>1800</v>
      </c>
      <c r="I19" s="72">
        <f aca="true" t="shared" si="0" ref="I19:K24">F19/E19*100</f>
        <v>0.26205874548435343</v>
      </c>
      <c r="J19" s="72">
        <f t="shared" si="0"/>
        <v>100</v>
      </c>
      <c r="K19" s="72">
        <f t="shared" si="0"/>
        <v>51.42857142857142</v>
      </c>
      <c r="L19" s="43"/>
      <c r="N19" s="43"/>
      <c r="O19" s="43"/>
    </row>
    <row r="20" spans="1:15" s="37" customFormat="1" ht="12">
      <c r="A20" s="59"/>
      <c r="B20" s="35"/>
      <c r="C20" s="63"/>
      <c r="D20" s="35" t="s">
        <v>927</v>
      </c>
      <c r="E20" s="43">
        <f>E18+E19</f>
        <v>13356338.71</v>
      </c>
      <c r="F20" s="43">
        <f>F18+F19</f>
        <v>14010366.69</v>
      </c>
      <c r="G20" s="43">
        <f>G18+G19</f>
        <v>14010366.69</v>
      </c>
      <c r="H20" s="43">
        <f>H18+H19</f>
        <v>15555800</v>
      </c>
      <c r="I20" s="72">
        <f t="shared" si="0"/>
        <v>104.89676096272045</v>
      </c>
      <c r="J20" s="72">
        <f t="shared" si="0"/>
        <v>100</v>
      </c>
      <c r="K20" s="72">
        <f t="shared" si="0"/>
        <v>111.03064141142762</v>
      </c>
      <c r="L20" s="43"/>
      <c r="N20" s="43"/>
      <c r="O20" s="43"/>
    </row>
    <row r="21" spans="1:15" s="37" customFormat="1" ht="12">
      <c r="A21" s="59"/>
      <c r="B21" s="35"/>
      <c r="C21" s="63">
        <v>3</v>
      </c>
      <c r="D21" s="35" t="s">
        <v>436</v>
      </c>
      <c r="E21" s="43">
        <v>6066573.82</v>
      </c>
      <c r="F21" s="43">
        <v>6127800</v>
      </c>
      <c r="G21" s="43">
        <v>6127800</v>
      </c>
      <c r="H21" s="43">
        <v>6883700</v>
      </c>
      <c r="I21" s="72">
        <f t="shared" si="0"/>
        <v>101.00923819303331</v>
      </c>
      <c r="J21" s="72">
        <f t="shared" si="0"/>
        <v>100</v>
      </c>
      <c r="K21" s="72">
        <f t="shared" si="0"/>
        <v>112.33558536505761</v>
      </c>
      <c r="L21" s="43" t="s">
        <v>840</v>
      </c>
      <c r="N21" s="43"/>
      <c r="O21" s="43"/>
    </row>
    <row r="22" spans="1:15" s="37" customFormat="1" ht="12">
      <c r="A22" s="59"/>
      <c r="B22" s="35"/>
      <c r="C22" s="63">
        <v>4</v>
      </c>
      <c r="D22" s="35" t="s">
        <v>468</v>
      </c>
      <c r="E22" s="43">
        <v>7066453.05</v>
      </c>
      <c r="F22" s="43">
        <v>8322200</v>
      </c>
      <c r="G22" s="43">
        <v>8322200</v>
      </c>
      <c r="H22" s="43">
        <v>8672100</v>
      </c>
      <c r="I22" s="72">
        <f t="shared" si="0"/>
        <v>117.77054119110011</v>
      </c>
      <c r="J22" s="72">
        <f t="shared" si="0"/>
        <v>100</v>
      </c>
      <c r="K22" s="72">
        <f t="shared" si="0"/>
        <v>104.20441710124726</v>
      </c>
      <c r="L22" s="43"/>
      <c r="N22" s="43"/>
      <c r="O22" s="43"/>
    </row>
    <row r="23" spans="1:15" s="37" customFormat="1" ht="12">
      <c r="A23" s="59"/>
      <c r="B23" s="35"/>
      <c r="C23" s="63"/>
      <c r="D23" s="35" t="s">
        <v>928</v>
      </c>
      <c r="E23" s="43">
        <f>E21+E22</f>
        <v>13133026.870000001</v>
      </c>
      <c r="F23" s="43">
        <f>F21+F22</f>
        <v>14450000</v>
      </c>
      <c r="G23" s="43">
        <f>G21+G22</f>
        <v>14450000</v>
      </c>
      <c r="H23" s="43">
        <f>H21+H22</f>
        <v>15555800</v>
      </c>
      <c r="I23" s="72">
        <f t="shared" si="0"/>
        <v>110.02794818769756</v>
      </c>
      <c r="J23" s="72">
        <f t="shared" si="0"/>
        <v>100</v>
      </c>
      <c r="K23" s="72">
        <f t="shared" si="0"/>
        <v>107.65259515570935</v>
      </c>
      <c r="L23" s="43"/>
      <c r="N23" s="43"/>
      <c r="O23" s="43"/>
    </row>
    <row r="24" spans="1:15" s="37" customFormat="1" ht="12">
      <c r="A24" s="59"/>
      <c r="B24" s="35"/>
      <c r="C24" s="63"/>
      <c r="D24" s="35" t="s">
        <v>751</v>
      </c>
      <c r="E24" s="43">
        <f>SUM(E18+E19)-SUM(E21+E22)</f>
        <v>223311.83999999985</v>
      </c>
      <c r="F24" s="43">
        <f>SUM(F18+F19)-SUM(F21+F22)</f>
        <v>-439633.3100000005</v>
      </c>
      <c r="G24" s="43">
        <f>SUM(G18+G19)-SUM(G21+G22)</f>
        <v>-439633.3100000005</v>
      </c>
      <c r="H24" s="43">
        <f>SUM(H18+H19)-SUM(H21+H22)</f>
        <v>0</v>
      </c>
      <c r="I24" s="72">
        <f t="shared" si="0"/>
        <v>-196.86968232405448</v>
      </c>
      <c r="J24" s="72">
        <f t="shared" si="0"/>
        <v>100</v>
      </c>
      <c r="K24" s="72">
        <f t="shared" si="0"/>
        <v>0</v>
      </c>
      <c r="L24" s="43"/>
      <c r="N24" s="43"/>
      <c r="O24" s="43"/>
    </row>
    <row r="25" spans="1:15" s="37" customFormat="1" ht="12">
      <c r="A25" s="59"/>
      <c r="B25" s="35"/>
      <c r="C25" s="63"/>
      <c r="D25" s="35"/>
      <c r="E25" s="43"/>
      <c r="F25" s="35"/>
      <c r="G25" s="36"/>
      <c r="H25" s="43"/>
      <c r="I25" s="43"/>
      <c r="J25" s="72"/>
      <c r="L25" s="36" t="s">
        <v>840</v>
      </c>
      <c r="N25" s="36"/>
      <c r="O25" s="36"/>
    </row>
    <row r="26" spans="1:15" s="37" customFormat="1" ht="12.75">
      <c r="A26" s="59"/>
      <c r="B26" s="35"/>
      <c r="C26" s="63"/>
      <c r="D26" s="12" t="s">
        <v>827</v>
      </c>
      <c r="E26" s="43"/>
      <c r="F26" s="12"/>
      <c r="G26" s="36"/>
      <c r="H26" s="43"/>
      <c r="I26" s="43"/>
      <c r="J26" s="72"/>
      <c r="K26" s="37" t="s">
        <v>840</v>
      </c>
      <c r="L26" s="36"/>
      <c r="N26" s="36"/>
      <c r="O26" s="36"/>
    </row>
    <row r="27" spans="1:15" s="37" customFormat="1" ht="12">
      <c r="A27" s="59"/>
      <c r="B27" s="35"/>
      <c r="C27" s="63">
        <v>8</v>
      </c>
      <c r="D27" s="35" t="s">
        <v>469</v>
      </c>
      <c r="E27" s="36"/>
      <c r="F27" s="35"/>
      <c r="G27" s="43"/>
      <c r="H27" s="36"/>
      <c r="I27" s="36"/>
      <c r="J27" s="72"/>
      <c r="L27" s="43" t="s">
        <v>840</v>
      </c>
      <c r="N27" s="43"/>
      <c r="O27" s="43"/>
    </row>
    <row r="28" spans="1:15" s="37" customFormat="1" ht="12">
      <c r="A28" s="59"/>
      <c r="B28" s="35"/>
      <c r="C28" s="63">
        <v>5</v>
      </c>
      <c r="D28" s="35" t="s">
        <v>470</v>
      </c>
      <c r="E28" s="36"/>
      <c r="F28" s="35" t="s">
        <v>840</v>
      </c>
      <c r="G28" s="43"/>
      <c r="H28" s="36"/>
      <c r="I28" s="36"/>
      <c r="J28" s="72"/>
      <c r="L28" s="43"/>
      <c r="N28" s="43"/>
      <c r="O28" s="43"/>
    </row>
    <row r="29" spans="1:15" s="37" customFormat="1" ht="12">
      <c r="A29" s="59"/>
      <c r="B29" s="35"/>
      <c r="C29" s="63"/>
      <c r="D29" s="35" t="s">
        <v>471</v>
      </c>
      <c r="E29" s="43"/>
      <c r="F29" s="35"/>
      <c r="G29" s="43"/>
      <c r="H29" s="43"/>
      <c r="I29" s="43"/>
      <c r="J29" s="72"/>
      <c r="L29" s="43"/>
      <c r="N29" s="43"/>
      <c r="O29" s="43"/>
    </row>
    <row r="30" spans="1:15" s="37" customFormat="1" ht="12">
      <c r="A30" s="59"/>
      <c r="B30" s="35"/>
      <c r="C30" s="63"/>
      <c r="D30" s="35"/>
      <c r="E30" s="43" t="s">
        <v>840</v>
      </c>
      <c r="F30" s="35" t="s">
        <v>840</v>
      </c>
      <c r="G30" s="36"/>
      <c r="H30" s="43" t="s">
        <v>840</v>
      </c>
      <c r="I30" s="43"/>
      <c r="J30" s="72"/>
      <c r="L30" s="36" t="s">
        <v>840</v>
      </c>
      <c r="N30" s="36"/>
      <c r="O30" s="36"/>
    </row>
    <row r="31" spans="1:15" s="37" customFormat="1" ht="12.75">
      <c r="A31" s="59"/>
      <c r="B31" s="35"/>
      <c r="C31" s="63">
        <v>9</v>
      </c>
      <c r="D31" s="12" t="s">
        <v>828</v>
      </c>
      <c r="E31" s="43"/>
      <c r="F31" s="12"/>
      <c r="G31" s="36"/>
      <c r="H31" s="43"/>
      <c r="I31" s="43"/>
      <c r="J31" s="72"/>
      <c r="K31" s="43"/>
      <c r="L31" s="36"/>
      <c r="N31" s="36"/>
      <c r="O31" s="36"/>
    </row>
    <row r="32" spans="1:15" s="37" customFormat="1" ht="12">
      <c r="A32" s="59"/>
      <c r="B32" s="35"/>
      <c r="C32" s="63"/>
      <c r="D32" s="35" t="s">
        <v>829</v>
      </c>
      <c r="E32" s="118">
        <v>216321.47</v>
      </c>
      <c r="F32" s="43">
        <f>F24</f>
        <v>-439633.3100000005</v>
      </c>
      <c r="G32" s="36">
        <f>G24</f>
        <v>-439633.3100000005</v>
      </c>
      <c r="H32" s="118">
        <f>H24</f>
        <v>0</v>
      </c>
      <c r="I32" s="118"/>
      <c r="J32" s="72"/>
      <c r="K32" s="111"/>
      <c r="L32" s="36"/>
      <c r="N32" s="36"/>
      <c r="O32" s="36"/>
    </row>
    <row r="33" spans="1:10" s="37" customFormat="1" ht="12">
      <c r="A33" s="59"/>
      <c r="B33" s="35"/>
      <c r="C33" s="63"/>
      <c r="D33" s="35"/>
      <c r="E33" s="35"/>
      <c r="F33" s="35"/>
      <c r="G33" s="117"/>
      <c r="H33" s="36"/>
      <c r="I33" s="36"/>
      <c r="J33" s="36"/>
    </row>
    <row r="34" spans="1:10" s="37" customFormat="1" ht="12">
      <c r="A34" s="59"/>
      <c r="B34" s="35"/>
      <c r="C34" s="63"/>
      <c r="D34" s="35" t="s">
        <v>830</v>
      </c>
      <c r="E34" s="35"/>
      <c r="F34" s="35"/>
      <c r="G34" s="35"/>
      <c r="H34" s="36"/>
      <c r="I34" s="36"/>
      <c r="J34" s="36"/>
    </row>
    <row r="35" spans="1:10" s="37" customFormat="1" ht="12">
      <c r="A35" s="59"/>
      <c r="B35" s="35"/>
      <c r="C35" s="63"/>
      <c r="D35" s="35"/>
      <c r="E35" s="43">
        <f>E24+E32</f>
        <v>439633.3099999998</v>
      </c>
      <c r="F35" s="35"/>
      <c r="G35" s="35"/>
      <c r="H35" s="43"/>
      <c r="I35" s="43"/>
      <c r="J35" s="37" t="s">
        <v>840</v>
      </c>
    </row>
    <row r="36" spans="1:12" s="37" customFormat="1" ht="12">
      <c r="A36" s="59"/>
      <c r="B36" s="35"/>
      <c r="C36" s="63"/>
      <c r="D36" s="35"/>
      <c r="E36" s="35"/>
      <c r="F36" s="35"/>
      <c r="G36" s="35"/>
      <c r="H36" s="43"/>
      <c r="I36" s="43"/>
      <c r="L36" s="37" t="s">
        <v>840</v>
      </c>
    </row>
    <row r="37" spans="1:9" s="37" customFormat="1" ht="12">
      <c r="A37" s="59"/>
      <c r="B37" s="35"/>
      <c r="C37" s="63"/>
      <c r="D37" s="35"/>
      <c r="E37" s="35"/>
      <c r="F37" s="35"/>
      <c r="G37" s="35"/>
      <c r="H37" s="36"/>
      <c r="I37" s="36"/>
    </row>
    <row r="38" spans="1:11" s="37" customFormat="1" ht="12">
      <c r="A38" s="59"/>
      <c r="B38" s="35"/>
      <c r="C38" s="63"/>
      <c r="D38" s="35"/>
      <c r="E38" s="35"/>
      <c r="F38" s="35"/>
      <c r="G38" s="35"/>
      <c r="H38" s="36"/>
      <c r="I38" s="36"/>
      <c r="K38" s="37" t="s">
        <v>840</v>
      </c>
    </row>
    <row r="39" spans="1:12" s="37" customFormat="1" ht="12">
      <c r="A39" s="59"/>
      <c r="B39" s="35"/>
      <c r="C39" s="63"/>
      <c r="D39" s="35"/>
      <c r="E39" s="34" t="s">
        <v>583</v>
      </c>
      <c r="F39" s="35"/>
      <c r="G39" s="34"/>
      <c r="H39" s="36"/>
      <c r="I39" s="36" t="s">
        <v>840</v>
      </c>
      <c r="J39" s="37" t="s">
        <v>840</v>
      </c>
      <c r="L39" s="37" t="s">
        <v>840</v>
      </c>
    </row>
    <row r="40" spans="1:9" s="37" customFormat="1" ht="12">
      <c r="A40" s="59"/>
      <c r="B40" s="35"/>
      <c r="C40" s="63"/>
      <c r="D40" s="35"/>
      <c r="E40" s="35"/>
      <c r="F40" s="35"/>
      <c r="G40" s="35"/>
      <c r="H40" s="36" t="s">
        <v>840</v>
      </c>
      <c r="I40" s="36" t="s">
        <v>840</v>
      </c>
    </row>
    <row r="41" s="136" customFormat="1" ht="12">
      <c r="A41" s="136" t="s">
        <v>203</v>
      </c>
    </row>
    <row r="42" spans="1:12" s="37" customFormat="1" ht="12">
      <c r="A42" s="59"/>
      <c r="B42" s="35"/>
      <c r="C42" s="63"/>
      <c r="D42" s="35"/>
      <c r="E42" s="35"/>
      <c r="F42" s="35"/>
      <c r="G42" s="35"/>
      <c r="H42" s="36"/>
      <c r="I42" s="36"/>
      <c r="K42" s="37" t="s">
        <v>840</v>
      </c>
      <c r="L42" s="37" t="s">
        <v>840</v>
      </c>
    </row>
    <row r="43" spans="1:11" s="50" customFormat="1" ht="15" customHeight="1">
      <c r="A43" s="59"/>
      <c r="B43" s="35"/>
      <c r="C43" s="63"/>
      <c r="D43" s="35"/>
      <c r="E43" s="13" t="s">
        <v>822</v>
      </c>
      <c r="F43" s="34" t="s">
        <v>90</v>
      </c>
      <c r="G43" s="34" t="s">
        <v>92</v>
      </c>
      <c r="H43" s="13" t="s">
        <v>90</v>
      </c>
      <c r="I43" s="13" t="s">
        <v>188</v>
      </c>
      <c r="J43" s="13" t="s">
        <v>68</v>
      </c>
      <c r="K43" s="13" t="s">
        <v>69</v>
      </c>
    </row>
    <row r="44" spans="1:13" s="5" customFormat="1" ht="12">
      <c r="A44" s="53"/>
      <c r="B44" s="54"/>
      <c r="C44" s="64"/>
      <c r="D44" s="54"/>
      <c r="E44" s="34" t="s">
        <v>85</v>
      </c>
      <c r="F44" s="34" t="s">
        <v>88</v>
      </c>
      <c r="G44" s="34" t="s">
        <v>88</v>
      </c>
      <c r="H44" s="34" t="s">
        <v>91</v>
      </c>
      <c r="I44" s="34"/>
      <c r="J44" s="119"/>
      <c r="K44" s="72"/>
      <c r="M44" s="5" t="s">
        <v>840</v>
      </c>
    </row>
    <row r="45" spans="1:11" s="5" customFormat="1" ht="12.75">
      <c r="A45" s="53"/>
      <c r="B45" s="54"/>
      <c r="C45" s="65" t="s">
        <v>386</v>
      </c>
      <c r="D45" s="19"/>
      <c r="E45" s="95"/>
      <c r="F45" s="19"/>
      <c r="G45" s="95"/>
      <c r="H45" s="95"/>
      <c r="I45" s="95"/>
      <c r="J45" s="95"/>
      <c r="K45" s="95"/>
    </row>
    <row r="46" spans="1:11" s="5" customFormat="1" ht="12.75">
      <c r="A46" s="53"/>
      <c r="B46" s="54"/>
      <c r="C46" s="65"/>
      <c r="D46" s="19"/>
      <c r="E46" s="95"/>
      <c r="F46" s="19"/>
      <c r="G46" s="95"/>
      <c r="H46" s="95"/>
      <c r="I46" s="95"/>
      <c r="J46" s="95"/>
      <c r="K46" s="95"/>
    </row>
    <row r="47" spans="1:12" s="5" customFormat="1" ht="12.75">
      <c r="A47" s="89" t="s">
        <v>929</v>
      </c>
      <c r="B47" s="79"/>
      <c r="C47" s="97" t="s">
        <v>930</v>
      </c>
      <c r="D47" s="18" t="s">
        <v>931</v>
      </c>
      <c r="E47" s="25"/>
      <c r="F47" s="19"/>
      <c r="G47" s="25"/>
      <c r="H47" s="25"/>
      <c r="I47" s="25"/>
      <c r="J47" s="25"/>
      <c r="K47" s="25"/>
      <c r="L47" s="5" t="s">
        <v>840</v>
      </c>
    </row>
    <row r="48" spans="1:11" s="5" customFormat="1" ht="12.75">
      <c r="A48" s="104"/>
      <c r="B48" s="19"/>
      <c r="C48" s="98">
        <v>6</v>
      </c>
      <c r="D48" s="19" t="s">
        <v>391</v>
      </c>
      <c r="E48" s="70">
        <f>E49+E65+E71+E79+E90</f>
        <v>12020760.309999999</v>
      </c>
      <c r="F48" s="70">
        <f>F49+F65+F71+F79+F90</f>
        <v>14006866.69</v>
      </c>
      <c r="G48" s="70">
        <f>G49+G65+G71+G79+G90</f>
        <v>14006866.69</v>
      </c>
      <c r="H48" s="70">
        <f>H49+H65+H71+H79+H90</f>
        <v>15554000</v>
      </c>
      <c r="I48" s="72">
        <f aca="true" t="shared" si="1" ref="I48:K109">F48/E48*100</f>
        <v>116.52230248986639</v>
      </c>
      <c r="J48" s="72">
        <f t="shared" si="1"/>
        <v>100</v>
      </c>
      <c r="K48" s="72">
        <f t="shared" si="1"/>
        <v>111.04553462413227</v>
      </c>
    </row>
    <row r="49" spans="1:12" s="3" customFormat="1" ht="15.75">
      <c r="A49" s="104"/>
      <c r="B49" s="19"/>
      <c r="C49" s="98">
        <v>61</v>
      </c>
      <c r="D49" s="19" t="s">
        <v>392</v>
      </c>
      <c r="E49" s="70">
        <f>E62+E59+E57+E50</f>
        <v>8775511.899999999</v>
      </c>
      <c r="F49" s="70">
        <f>F62+F59+F57+F50</f>
        <v>8960000</v>
      </c>
      <c r="G49" s="70">
        <f>G62+G59+G57+G50</f>
        <v>8960000</v>
      </c>
      <c r="H49" s="70">
        <f>H62+H59+H57+H50</f>
        <v>9270000</v>
      </c>
      <c r="I49" s="72">
        <f t="shared" si="1"/>
        <v>102.10230584953115</v>
      </c>
      <c r="J49" s="72">
        <f t="shared" si="1"/>
        <v>100</v>
      </c>
      <c r="K49" s="72">
        <f t="shared" si="1"/>
        <v>103.45982142857142</v>
      </c>
      <c r="L49" s="3" t="s">
        <v>840</v>
      </c>
    </row>
    <row r="50" spans="1:11" s="3" customFormat="1" ht="15.75">
      <c r="A50" s="104"/>
      <c r="B50" s="19"/>
      <c r="C50" s="98">
        <v>611</v>
      </c>
      <c r="D50" s="19" t="s">
        <v>393</v>
      </c>
      <c r="E50" s="70">
        <f>E55+E54+E53+E52+E51+E56</f>
        <v>7576778.089999999</v>
      </c>
      <c r="F50" s="70">
        <f>F55+F54+F53+F52+F51+F56</f>
        <v>7700000</v>
      </c>
      <c r="G50" s="70">
        <f>G55+G54+G53+G52+G51+G56</f>
        <v>7700000</v>
      </c>
      <c r="H50" s="70">
        <f>H55+H54+H53+H52+H51+H56</f>
        <v>8000000</v>
      </c>
      <c r="I50" s="72">
        <f t="shared" si="1"/>
        <v>101.62631013520948</v>
      </c>
      <c r="J50" s="72">
        <f t="shared" si="1"/>
        <v>100</v>
      </c>
      <c r="K50" s="72">
        <f t="shared" si="1"/>
        <v>103.89610389610388</v>
      </c>
    </row>
    <row r="51" spans="1:11" s="3" customFormat="1" ht="15.75">
      <c r="A51" s="104">
        <v>11</v>
      </c>
      <c r="B51" s="16"/>
      <c r="C51" s="101">
        <v>6111</v>
      </c>
      <c r="D51" s="16" t="s">
        <v>394</v>
      </c>
      <c r="E51" s="69">
        <v>6679186.6</v>
      </c>
      <c r="F51" s="69">
        <v>6570000</v>
      </c>
      <c r="G51" s="69">
        <v>6570000</v>
      </c>
      <c r="H51" s="69">
        <v>6900000</v>
      </c>
      <c r="I51" s="72">
        <f t="shared" si="1"/>
        <v>98.36527100470587</v>
      </c>
      <c r="J51" s="72">
        <f t="shared" si="1"/>
        <v>100</v>
      </c>
      <c r="K51" s="72">
        <f t="shared" si="1"/>
        <v>105.02283105022832</v>
      </c>
    </row>
    <row r="52" spans="1:11" s="3" customFormat="1" ht="15.75">
      <c r="A52" s="104">
        <v>11</v>
      </c>
      <c r="B52" s="16"/>
      <c r="C52" s="101">
        <v>6112</v>
      </c>
      <c r="D52" s="16" t="s">
        <v>452</v>
      </c>
      <c r="E52" s="69">
        <v>510385.95</v>
      </c>
      <c r="F52" s="69">
        <v>600000</v>
      </c>
      <c r="G52" s="69">
        <v>600000</v>
      </c>
      <c r="H52" s="69">
        <v>600000</v>
      </c>
      <c r="I52" s="72">
        <f t="shared" si="1"/>
        <v>117.55809500633785</v>
      </c>
      <c r="J52" s="72">
        <f t="shared" si="1"/>
        <v>100</v>
      </c>
      <c r="K52" s="72">
        <f t="shared" si="1"/>
        <v>100</v>
      </c>
    </row>
    <row r="53" spans="1:11" s="3" customFormat="1" ht="15.75">
      <c r="A53" s="104">
        <v>11</v>
      </c>
      <c r="B53" s="9"/>
      <c r="C53" s="100">
        <v>6113</v>
      </c>
      <c r="D53" s="9" t="s">
        <v>395</v>
      </c>
      <c r="E53" s="68">
        <v>65094.48</v>
      </c>
      <c r="F53" s="68">
        <v>70000</v>
      </c>
      <c r="G53" s="68">
        <v>70000</v>
      </c>
      <c r="H53" s="68">
        <v>70000</v>
      </c>
      <c r="I53" s="72">
        <f t="shared" si="1"/>
        <v>107.53599998033627</v>
      </c>
      <c r="J53" s="72">
        <f t="shared" si="1"/>
        <v>100</v>
      </c>
      <c r="K53" s="72">
        <f t="shared" si="1"/>
        <v>100</v>
      </c>
    </row>
    <row r="54" spans="1:11" s="3" customFormat="1" ht="15.75">
      <c r="A54" s="104">
        <v>11</v>
      </c>
      <c r="B54" s="9"/>
      <c r="C54" s="100">
        <v>6114</v>
      </c>
      <c r="D54" s="9" t="s">
        <v>396</v>
      </c>
      <c r="E54" s="68">
        <v>8773.28</v>
      </c>
      <c r="F54" s="68">
        <v>50000</v>
      </c>
      <c r="G54" s="68">
        <v>50000</v>
      </c>
      <c r="H54" s="68">
        <v>20000</v>
      </c>
      <c r="I54" s="72">
        <f t="shared" si="1"/>
        <v>569.9122791020006</v>
      </c>
      <c r="J54" s="72">
        <f t="shared" si="1"/>
        <v>100</v>
      </c>
      <c r="K54" s="72">
        <f t="shared" si="1"/>
        <v>40</v>
      </c>
    </row>
    <row r="55" spans="1:11" s="3" customFormat="1" ht="15.75">
      <c r="A55" s="104">
        <v>11</v>
      </c>
      <c r="B55" s="9"/>
      <c r="C55" s="100">
        <v>6115</v>
      </c>
      <c r="D55" s="9" t="s">
        <v>397</v>
      </c>
      <c r="E55" s="68">
        <v>313246.22</v>
      </c>
      <c r="F55" s="68">
        <v>400000</v>
      </c>
      <c r="G55" s="68">
        <v>400000</v>
      </c>
      <c r="H55" s="68">
        <v>400000</v>
      </c>
      <c r="I55" s="72">
        <f t="shared" si="1"/>
        <v>127.69507641624536</v>
      </c>
      <c r="J55" s="72">
        <f t="shared" si="1"/>
        <v>100</v>
      </c>
      <c r="K55" s="72">
        <f t="shared" si="1"/>
        <v>100</v>
      </c>
    </row>
    <row r="56" spans="1:11" s="3" customFormat="1" ht="15.75">
      <c r="A56" s="104">
        <v>11</v>
      </c>
      <c r="B56" s="9"/>
      <c r="C56" s="100">
        <v>6116</v>
      </c>
      <c r="D56" s="9" t="s">
        <v>879</v>
      </c>
      <c r="E56" s="68">
        <v>91.56</v>
      </c>
      <c r="F56" s="68">
        <v>10000</v>
      </c>
      <c r="G56" s="68">
        <v>10000</v>
      </c>
      <c r="H56" s="68">
        <v>10000</v>
      </c>
      <c r="I56" s="72">
        <f t="shared" si="1"/>
        <v>10921.7999126256</v>
      </c>
      <c r="J56" s="72">
        <f t="shared" si="1"/>
        <v>100</v>
      </c>
      <c r="K56" s="72">
        <f t="shared" si="1"/>
        <v>100</v>
      </c>
    </row>
    <row r="57" spans="1:11" s="6" customFormat="1" ht="15">
      <c r="A57" s="104"/>
      <c r="B57" s="12"/>
      <c r="C57" s="99">
        <v>612</v>
      </c>
      <c r="D57" s="12" t="s">
        <v>398</v>
      </c>
      <c r="E57" s="67">
        <f>E58</f>
        <v>0</v>
      </c>
      <c r="F57" s="67">
        <f>F58</f>
        <v>0</v>
      </c>
      <c r="G57" s="67">
        <f>G58</f>
        <v>0</v>
      </c>
      <c r="H57" s="67">
        <f>H58</f>
        <v>0</v>
      </c>
      <c r="I57" s="72">
        <v>0</v>
      </c>
      <c r="J57" s="72">
        <v>0</v>
      </c>
      <c r="K57" s="72">
        <v>0</v>
      </c>
    </row>
    <row r="58" spans="1:13" s="6" customFormat="1" ht="15">
      <c r="A58" s="104">
        <v>11</v>
      </c>
      <c r="B58" s="9"/>
      <c r="C58" s="100">
        <v>6121</v>
      </c>
      <c r="D58" s="9" t="s">
        <v>399</v>
      </c>
      <c r="E58" s="68">
        <v>0</v>
      </c>
      <c r="F58" s="68">
        <v>0</v>
      </c>
      <c r="G58" s="68">
        <v>0</v>
      </c>
      <c r="H58" s="68">
        <v>0</v>
      </c>
      <c r="I58" s="72">
        <v>0</v>
      </c>
      <c r="J58" s="72">
        <v>0</v>
      </c>
      <c r="K58" s="72">
        <v>0</v>
      </c>
      <c r="M58" s="6" t="s">
        <v>840</v>
      </c>
    </row>
    <row r="59" spans="1:11" s="3" customFormat="1" ht="15.75">
      <c r="A59" s="104"/>
      <c r="B59" s="12"/>
      <c r="C59" s="99">
        <v>613</v>
      </c>
      <c r="D59" s="12" t="s">
        <v>400</v>
      </c>
      <c r="E59" s="67">
        <f>E61+E60</f>
        <v>1026999.11</v>
      </c>
      <c r="F59" s="67">
        <f>F61+F60</f>
        <v>1080000</v>
      </c>
      <c r="G59" s="67">
        <f>G61+G60</f>
        <v>1080000</v>
      </c>
      <c r="H59" s="67">
        <f>H61+H60</f>
        <v>1090000</v>
      </c>
      <c r="I59" s="72">
        <f t="shared" si="1"/>
        <v>105.16075325518052</v>
      </c>
      <c r="J59" s="72">
        <f t="shared" si="1"/>
        <v>100</v>
      </c>
      <c r="K59" s="72">
        <f t="shared" si="1"/>
        <v>100.92592592592592</v>
      </c>
    </row>
    <row r="60" spans="1:11" s="6" customFormat="1" ht="15">
      <c r="A60" s="104">
        <v>11</v>
      </c>
      <c r="B60" s="9"/>
      <c r="C60" s="100">
        <v>6131</v>
      </c>
      <c r="D60" s="9" t="s">
        <v>401</v>
      </c>
      <c r="E60" s="68">
        <v>272152.49</v>
      </c>
      <c r="F60" s="68">
        <v>280000</v>
      </c>
      <c r="G60" s="68">
        <v>280000</v>
      </c>
      <c r="H60" s="68">
        <v>290000</v>
      </c>
      <c r="I60" s="72">
        <f t="shared" si="1"/>
        <v>102.88349740985284</v>
      </c>
      <c r="J60" s="72">
        <f t="shared" si="1"/>
        <v>100</v>
      </c>
      <c r="K60" s="72">
        <f t="shared" si="1"/>
        <v>103.57142857142858</v>
      </c>
    </row>
    <row r="61" spans="1:11" s="2" customFormat="1" ht="15">
      <c r="A61" s="104">
        <v>11</v>
      </c>
      <c r="B61" s="9"/>
      <c r="C61" s="100">
        <v>6134</v>
      </c>
      <c r="D61" s="9" t="s">
        <v>402</v>
      </c>
      <c r="E61" s="68">
        <v>754846.62</v>
      </c>
      <c r="F61" s="68">
        <v>800000</v>
      </c>
      <c r="G61" s="68">
        <v>800000</v>
      </c>
      <c r="H61" s="68">
        <v>800000</v>
      </c>
      <c r="I61" s="72">
        <f t="shared" si="1"/>
        <v>105.98179534804038</v>
      </c>
      <c r="J61" s="72">
        <f t="shared" si="1"/>
        <v>100</v>
      </c>
      <c r="K61" s="72">
        <f t="shared" si="1"/>
        <v>100</v>
      </c>
    </row>
    <row r="62" spans="1:11" ht="14.25">
      <c r="A62" s="104"/>
      <c r="B62" s="12"/>
      <c r="C62" s="99">
        <v>614</v>
      </c>
      <c r="D62" s="12" t="s">
        <v>403</v>
      </c>
      <c r="E62" s="67">
        <f>E64+E63</f>
        <v>171734.7</v>
      </c>
      <c r="F62" s="67">
        <f>F64+F63</f>
        <v>180000</v>
      </c>
      <c r="G62" s="67">
        <f>G64+G63</f>
        <v>180000</v>
      </c>
      <c r="H62" s="67">
        <f>H64+H63</f>
        <v>180000</v>
      </c>
      <c r="I62" s="72">
        <f t="shared" si="1"/>
        <v>104.81283048795613</v>
      </c>
      <c r="J62" s="72">
        <f t="shared" si="1"/>
        <v>100</v>
      </c>
      <c r="K62" s="72">
        <f t="shared" si="1"/>
        <v>100</v>
      </c>
    </row>
    <row r="63" spans="1:11" ht="14.25">
      <c r="A63" s="104">
        <v>11</v>
      </c>
      <c r="C63" s="100">
        <v>6142</v>
      </c>
      <c r="D63" s="9" t="s">
        <v>404</v>
      </c>
      <c r="E63" s="68">
        <v>118074.7</v>
      </c>
      <c r="F63" s="68">
        <v>125000</v>
      </c>
      <c r="G63" s="68">
        <v>125000</v>
      </c>
      <c r="H63" s="68">
        <v>125000</v>
      </c>
      <c r="I63" s="72">
        <f t="shared" si="1"/>
        <v>105.86518534453188</v>
      </c>
      <c r="J63" s="72">
        <f t="shared" si="1"/>
        <v>100</v>
      </c>
      <c r="K63" s="72">
        <f t="shared" si="1"/>
        <v>100</v>
      </c>
    </row>
    <row r="64" spans="1:11" ht="14.25">
      <c r="A64" s="104">
        <v>11</v>
      </c>
      <c r="C64" s="100">
        <v>6145</v>
      </c>
      <c r="D64" s="9" t="s">
        <v>405</v>
      </c>
      <c r="E64" s="68">
        <v>53660</v>
      </c>
      <c r="F64" s="68">
        <v>55000</v>
      </c>
      <c r="G64" s="68">
        <v>55000</v>
      </c>
      <c r="H64" s="68">
        <v>55000</v>
      </c>
      <c r="I64" s="72">
        <f t="shared" si="1"/>
        <v>102.49720462169213</v>
      </c>
      <c r="J64" s="72">
        <f t="shared" si="1"/>
        <v>100</v>
      </c>
      <c r="K64" s="72">
        <f t="shared" si="1"/>
        <v>100</v>
      </c>
    </row>
    <row r="65" spans="1:11" ht="14.25">
      <c r="A65" s="104"/>
      <c r="B65" s="12"/>
      <c r="C65" s="99">
        <v>63</v>
      </c>
      <c r="D65" s="12" t="s">
        <v>406</v>
      </c>
      <c r="E65" s="67">
        <f>E66+E69</f>
        <v>1210775.52</v>
      </c>
      <c r="F65" s="67">
        <f>F66+F69</f>
        <v>1820000</v>
      </c>
      <c r="G65" s="67">
        <f>G66+G69</f>
        <v>1820000</v>
      </c>
      <c r="H65" s="67">
        <f>H66+H69</f>
        <v>3130000</v>
      </c>
      <c r="I65" s="72">
        <f t="shared" si="1"/>
        <v>150.31688120024097</v>
      </c>
      <c r="J65" s="72">
        <f t="shared" si="1"/>
        <v>100</v>
      </c>
      <c r="K65" s="72">
        <f t="shared" si="1"/>
        <v>171.97802197802199</v>
      </c>
    </row>
    <row r="66" spans="1:11" s="2" customFormat="1" ht="15">
      <c r="A66" s="104"/>
      <c r="B66" s="12"/>
      <c r="C66" s="99">
        <v>633</v>
      </c>
      <c r="D66" s="12" t="s">
        <v>407</v>
      </c>
      <c r="E66" s="67">
        <f>E67+E68</f>
        <v>447775.52</v>
      </c>
      <c r="F66" s="67">
        <f>F67+F68</f>
        <v>820000</v>
      </c>
      <c r="G66" s="67">
        <f>G67+G68</f>
        <v>820000</v>
      </c>
      <c r="H66" s="67">
        <f>H67+H68</f>
        <v>630000</v>
      </c>
      <c r="I66" s="72">
        <f t="shared" si="1"/>
        <v>183.1274742308378</v>
      </c>
      <c r="J66" s="72">
        <f t="shared" si="1"/>
        <v>100</v>
      </c>
      <c r="K66" s="72">
        <f t="shared" si="1"/>
        <v>76.82926829268293</v>
      </c>
    </row>
    <row r="67" spans="1:11" ht="14.25">
      <c r="A67" s="104">
        <v>52</v>
      </c>
      <c r="C67" s="100">
        <v>6331</v>
      </c>
      <c r="D67" s="9" t="s">
        <v>465</v>
      </c>
      <c r="E67" s="68">
        <v>447775.52</v>
      </c>
      <c r="F67" s="68">
        <v>820000</v>
      </c>
      <c r="G67" s="68">
        <v>820000</v>
      </c>
      <c r="H67" s="68">
        <v>630000</v>
      </c>
      <c r="I67" s="72">
        <f t="shared" si="1"/>
        <v>183.1274742308378</v>
      </c>
      <c r="J67" s="72">
        <f t="shared" si="1"/>
        <v>100</v>
      </c>
      <c r="K67" s="72">
        <f t="shared" si="1"/>
        <v>76.82926829268293</v>
      </c>
    </row>
    <row r="68" spans="1:11" ht="14.25">
      <c r="A68" s="104">
        <v>52</v>
      </c>
      <c r="C68" s="100">
        <v>6332</v>
      </c>
      <c r="D68" s="9" t="s">
        <v>408</v>
      </c>
      <c r="E68" s="68">
        <v>0</v>
      </c>
      <c r="F68" s="68">
        <v>0</v>
      </c>
      <c r="G68" s="68">
        <v>0</v>
      </c>
      <c r="H68" s="68">
        <v>0</v>
      </c>
      <c r="I68" s="72">
        <v>0</v>
      </c>
      <c r="J68" s="72"/>
      <c r="K68" s="72"/>
    </row>
    <row r="69" spans="1:11" s="2" customFormat="1" ht="15">
      <c r="A69" s="105"/>
      <c r="B69" s="12"/>
      <c r="C69" s="99">
        <v>634</v>
      </c>
      <c r="D69" s="12" t="s">
        <v>932</v>
      </c>
      <c r="E69" s="67">
        <f>E70</f>
        <v>763000</v>
      </c>
      <c r="F69" s="67">
        <f>F70</f>
        <v>1000000</v>
      </c>
      <c r="G69" s="67">
        <f>G70</f>
        <v>1000000</v>
      </c>
      <c r="H69" s="67">
        <f>H70</f>
        <v>2500000</v>
      </c>
      <c r="I69" s="72">
        <f t="shared" si="1"/>
        <v>131.06159895150722</v>
      </c>
      <c r="J69" s="72">
        <f t="shared" si="1"/>
        <v>100</v>
      </c>
      <c r="K69" s="72">
        <f t="shared" si="1"/>
        <v>250</v>
      </c>
    </row>
    <row r="70" spans="1:11" ht="14.25">
      <c r="A70" s="104">
        <v>11</v>
      </c>
      <c r="C70" s="100">
        <v>6342</v>
      </c>
      <c r="D70" s="9" t="s">
        <v>826</v>
      </c>
      <c r="E70" s="68">
        <v>763000</v>
      </c>
      <c r="F70" s="68">
        <v>1000000</v>
      </c>
      <c r="G70" s="68">
        <v>1000000</v>
      </c>
      <c r="H70" s="68">
        <v>2500000</v>
      </c>
      <c r="I70" s="72">
        <f t="shared" si="1"/>
        <v>131.06159895150722</v>
      </c>
      <c r="J70" s="72">
        <f t="shared" si="1"/>
        <v>100</v>
      </c>
      <c r="K70" s="72">
        <f t="shared" si="1"/>
        <v>250</v>
      </c>
    </row>
    <row r="71" spans="1:11" ht="14.25">
      <c r="A71" s="104"/>
      <c r="B71" s="12"/>
      <c r="C71" s="99">
        <v>64</v>
      </c>
      <c r="D71" s="12" t="s">
        <v>410</v>
      </c>
      <c r="E71" s="67">
        <f>E75+E72</f>
        <v>132427.55</v>
      </c>
      <c r="F71" s="67">
        <f>F75+F72</f>
        <v>129866.69</v>
      </c>
      <c r="G71" s="67">
        <f>G75+G72</f>
        <v>129866.69</v>
      </c>
      <c r="H71" s="67">
        <f>H75+H72</f>
        <v>121500</v>
      </c>
      <c r="I71" s="72">
        <f t="shared" si="1"/>
        <v>98.0662180943467</v>
      </c>
      <c r="J71" s="72">
        <f t="shared" si="1"/>
        <v>100</v>
      </c>
      <c r="K71" s="72">
        <f t="shared" si="1"/>
        <v>93.5574780569213</v>
      </c>
    </row>
    <row r="72" spans="1:11" ht="14.25">
      <c r="A72" s="104"/>
      <c r="B72" s="12"/>
      <c r="C72" s="99">
        <v>641</v>
      </c>
      <c r="D72" s="12" t="s">
        <v>411</v>
      </c>
      <c r="E72" s="67">
        <f>E74+E73</f>
        <v>54603.36</v>
      </c>
      <c r="F72" s="67">
        <f>F74+F73</f>
        <v>39866.69</v>
      </c>
      <c r="G72" s="67">
        <f>G74+G73</f>
        <v>39866.69</v>
      </c>
      <c r="H72" s="67">
        <f>H74+H73</f>
        <v>26500</v>
      </c>
      <c r="I72" s="72">
        <f t="shared" si="1"/>
        <v>73.01142274028558</v>
      </c>
      <c r="J72" s="72">
        <f t="shared" si="1"/>
        <v>100</v>
      </c>
      <c r="K72" s="72">
        <f t="shared" si="1"/>
        <v>66.47153300161112</v>
      </c>
    </row>
    <row r="73" spans="1:11" ht="14.25">
      <c r="A73" s="104">
        <v>11</v>
      </c>
      <c r="B73" s="12"/>
      <c r="C73" s="100">
        <v>6413</v>
      </c>
      <c r="D73" s="9" t="s">
        <v>874</v>
      </c>
      <c r="E73" s="68">
        <v>36199.46</v>
      </c>
      <c r="F73" s="68">
        <v>22702</v>
      </c>
      <c r="G73" s="68">
        <v>22702</v>
      </c>
      <c r="H73" s="68">
        <v>6500</v>
      </c>
      <c r="I73" s="72">
        <f t="shared" si="1"/>
        <v>62.71364268969758</v>
      </c>
      <c r="J73" s="72">
        <f t="shared" si="1"/>
        <v>100</v>
      </c>
      <c r="K73" s="72">
        <f t="shared" si="1"/>
        <v>28.631838604528237</v>
      </c>
    </row>
    <row r="74" spans="1:11" ht="14.25">
      <c r="A74" s="104">
        <v>11</v>
      </c>
      <c r="C74" s="100">
        <v>6414</v>
      </c>
      <c r="D74" s="9" t="s">
        <v>412</v>
      </c>
      <c r="E74" s="68">
        <v>18403.9</v>
      </c>
      <c r="F74" s="68">
        <v>17164.69</v>
      </c>
      <c r="G74" s="68">
        <v>17164.69</v>
      </c>
      <c r="H74" s="68">
        <v>20000</v>
      </c>
      <c r="I74" s="72">
        <f t="shared" si="1"/>
        <v>93.26659023359178</v>
      </c>
      <c r="J74" s="72">
        <f t="shared" si="1"/>
        <v>100</v>
      </c>
      <c r="K74" s="72">
        <f t="shared" si="1"/>
        <v>116.51827093877023</v>
      </c>
    </row>
    <row r="75" spans="1:11" s="4" customFormat="1" ht="14.25">
      <c r="A75" s="104"/>
      <c r="B75" s="12"/>
      <c r="C75" s="99">
        <v>642</v>
      </c>
      <c r="D75" s="12" t="s">
        <v>413</v>
      </c>
      <c r="E75" s="67">
        <f>E76+E77+E78</f>
        <v>77824.19</v>
      </c>
      <c r="F75" s="67">
        <f>F76+F77+F78</f>
        <v>90000</v>
      </c>
      <c r="G75" s="67">
        <f>G76+G77+G78</f>
        <v>90000</v>
      </c>
      <c r="H75" s="67">
        <f>H76+H77+H78</f>
        <v>95000</v>
      </c>
      <c r="I75" s="72">
        <f t="shared" si="1"/>
        <v>115.64527687342456</v>
      </c>
      <c r="J75" s="72">
        <f t="shared" si="1"/>
        <v>100</v>
      </c>
      <c r="K75" s="72">
        <f t="shared" si="1"/>
        <v>105.55555555555556</v>
      </c>
    </row>
    <row r="76" spans="1:11" s="4" customFormat="1" ht="14.25">
      <c r="A76" s="104">
        <v>11</v>
      </c>
      <c r="B76" s="9"/>
      <c r="C76" s="100">
        <v>6421</v>
      </c>
      <c r="D76" s="9" t="s">
        <v>414</v>
      </c>
      <c r="E76" s="68">
        <v>16815.27</v>
      </c>
      <c r="F76" s="68">
        <v>18000</v>
      </c>
      <c r="G76" s="68">
        <v>18000</v>
      </c>
      <c r="H76" s="68">
        <v>20000</v>
      </c>
      <c r="I76" s="72">
        <f t="shared" si="1"/>
        <v>107.0455603745881</v>
      </c>
      <c r="J76" s="72">
        <f t="shared" si="1"/>
        <v>100</v>
      </c>
      <c r="K76" s="72">
        <f t="shared" si="1"/>
        <v>111.11111111111111</v>
      </c>
    </row>
    <row r="77" spans="1:11" s="4" customFormat="1" ht="14.25">
      <c r="A77" s="104">
        <v>11</v>
      </c>
      <c r="B77" s="9"/>
      <c r="C77" s="100">
        <v>6422</v>
      </c>
      <c r="D77" s="9" t="s">
        <v>515</v>
      </c>
      <c r="E77" s="68">
        <v>56289.29</v>
      </c>
      <c r="F77" s="68">
        <v>65000</v>
      </c>
      <c r="G77" s="68">
        <v>65000</v>
      </c>
      <c r="H77" s="68">
        <v>65000</v>
      </c>
      <c r="I77" s="72">
        <f t="shared" si="1"/>
        <v>115.47489762262057</v>
      </c>
      <c r="J77" s="72">
        <f t="shared" si="1"/>
        <v>100</v>
      </c>
      <c r="K77" s="72">
        <f t="shared" si="1"/>
        <v>100</v>
      </c>
    </row>
    <row r="78" spans="1:11" s="4" customFormat="1" ht="14.25">
      <c r="A78" s="104">
        <v>42</v>
      </c>
      <c r="B78" s="9"/>
      <c r="C78" s="100">
        <v>6423</v>
      </c>
      <c r="D78" s="9" t="s">
        <v>781</v>
      </c>
      <c r="E78" s="68">
        <v>4719.63</v>
      </c>
      <c r="F78" s="68">
        <v>7000</v>
      </c>
      <c r="G78" s="68">
        <v>7000</v>
      </c>
      <c r="H78" s="68">
        <v>10000</v>
      </c>
      <c r="I78" s="72">
        <f t="shared" si="1"/>
        <v>148.31671126762055</v>
      </c>
      <c r="J78" s="72">
        <f t="shared" si="1"/>
        <v>100</v>
      </c>
      <c r="K78" s="72">
        <f t="shared" si="1"/>
        <v>142.85714285714286</v>
      </c>
    </row>
    <row r="79" spans="1:11" s="4" customFormat="1" ht="14.25">
      <c r="A79" s="104"/>
      <c r="B79" s="12"/>
      <c r="C79" s="99">
        <v>65</v>
      </c>
      <c r="D79" s="12" t="s">
        <v>415</v>
      </c>
      <c r="E79" s="67">
        <f>E81+E84</f>
        <v>1679518.07</v>
      </c>
      <c r="F79" s="67">
        <f>F81+F84</f>
        <v>2794000</v>
      </c>
      <c r="G79" s="67">
        <f>G81+G84</f>
        <v>2794000</v>
      </c>
      <c r="H79" s="67">
        <f>H81+H84</f>
        <v>2726500</v>
      </c>
      <c r="I79" s="72">
        <f t="shared" si="1"/>
        <v>166.35724556390156</v>
      </c>
      <c r="J79" s="72">
        <f t="shared" si="1"/>
        <v>100</v>
      </c>
      <c r="K79" s="72">
        <f t="shared" si="1"/>
        <v>97.58410880458125</v>
      </c>
    </row>
    <row r="80" spans="1:11" s="4" customFormat="1" ht="14.25">
      <c r="A80" s="104"/>
      <c r="B80" s="12"/>
      <c r="C80" s="99"/>
      <c r="D80" s="12" t="s">
        <v>416</v>
      </c>
      <c r="E80" s="67"/>
      <c r="F80" s="67"/>
      <c r="G80" s="67"/>
      <c r="H80" s="67"/>
      <c r="I80" s="72">
        <v>0</v>
      </c>
      <c r="J80" s="72"/>
      <c r="K80" s="72"/>
    </row>
    <row r="81" spans="1:11" s="7" customFormat="1" ht="15">
      <c r="A81" s="104"/>
      <c r="B81" s="12"/>
      <c r="C81" s="99">
        <v>651</v>
      </c>
      <c r="D81" s="12" t="s">
        <v>417</v>
      </c>
      <c r="E81" s="67">
        <f>E83+E82</f>
        <v>30390.59</v>
      </c>
      <c r="F81" s="67">
        <f>F83+F82</f>
        <v>27000</v>
      </c>
      <c r="G81" s="67">
        <f>G83+G82</f>
        <v>27000</v>
      </c>
      <c r="H81" s="67">
        <f>H83+H82</f>
        <v>27500</v>
      </c>
      <c r="I81" s="72">
        <f t="shared" si="1"/>
        <v>88.84328997890465</v>
      </c>
      <c r="J81" s="72">
        <f t="shared" si="1"/>
        <v>100</v>
      </c>
      <c r="K81" s="72">
        <f t="shared" si="1"/>
        <v>101.85185185185186</v>
      </c>
    </row>
    <row r="82" spans="1:11" s="4" customFormat="1" ht="14.25">
      <c r="A82" s="104">
        <v>11</v>
      </c>
      <c r="B82" s="9"/>
      <c r="C82" s="100">
        <v>6512</v>
      </c>
      <c r="D82" s="9" t="s">
        <v>418</v>
      </c>
      <c r="E82" s="68">
        <v>2008.74</v>
      </c>
      <c r="F82" s="68">
        <v>2000</v>
      </c>
      <c r="G82" s="68">
        <v>2000</v>
      </c>
      <c r="H82" s="68">
        <v>2000</v>
      </c>
      <c r="I82" s="72">
        <f t="shared" si="1"/>
        <v>99.56490138096518</v>
      </c>
      <c r="J82" s="72">
        <f t="shared" si="1"/>
        <v>100</v>
      </c>
      <c r="K82" s="72">
        <f t="shared" si="1"/>
        <v>100</v>
      </c>
    </row>
    <row r="83" spans="1:11" s="4" customFormat="1" ht="14.25">
      <c r="A83" s="104">
        <v>11</v>
      </c>
      <c r="B83" s="9"/>
      <c r="C83" s="100">
        <v>6514</v>
      </c>
      <c r="D83" s="9" t="s">
        <v>419</v>
      </c>
      <c r="E83" s="68">
        <v>28381.85</v>
      </c>
      <c r="F83" s="68">
        <v>25000</v>
      </c>
      <c r="G83" s="68">
        <v>25000</v>
      </c>
      <c r="H83" s="68">
        <v>25500</v>
      </c>
      <c r="I83" s="72">
        <f t="shared" si="1"/>
        <v>88.08446242933424</v>
      </c>
      <c r="J83" s="72">
        <f t="shared" si="1"/>
        <v>100</v>
      </c>
      <c r="K83" s="72">
        <f t="shared" si="1"/>
        <v>102</v>
      </c>
    </row>
    <row r="84" spans="1:11" s="4" customFormat="1" ht="14.25">
      <c r="A84" s="104"/>
      <c r="B84" s="12"/>
      <c r="C84" s="99">
        <v>652</v>
      </c>
      <c r="D84" s="12" t="s">
        <v>420</v>
      </c>
      <c r="E84" s="67">
        <f>E89+E88+E87+E86</f>
        <v>1649127.48</v>
      </c>
      <c r="F84" s="67">
        <f>F89+F88+F87+F86</f>
        <v>2767000</v>
      </c>
      <c r="G84" s="67">
        <f>G89+G88+G87+G86</f>
        <v>2767000</v>
      </c>
      <c r="H84" s="67">
        <f>H89+H88+H87+H86</f>
        <v>2699000</v>
      </c>
      <c r="I84" s="72">
        <f t="shared" si="1"/>
        <v>167.78569477236533</v>
      </c>
      <c r="J84" s="72">
        <f t="shared" si="1"/>
        <v>100</v>
      </c>
      <c r="K84" s="72">
        <f t="shared" si="1"/>
        <v>97.54246476328153</v>
      </c>
    </row>
    <row r="85" spans="1:11" s="4" customFormat="1" ht="14.25">
      <c r="A85" s="104">
        <v>43</v>
      </c>
      <c r="B85" s="9"/>
      <c r="C85" s="100">
        <v>6523</v>
      </c>
      <c r="D85" s="9" t="s">
        <v>421</v>
      </c>
      <c r="E85" s="68"/>
      <c r="F85" s="68"/>
      <c r="G85" s="68"/>
      <c r="H85" s="68"/>
      <c r="I85" s="72">
        <v>0</v>
      </c>
      <c r="J85" s="72"/>
      <c r="K85" s="72"/>
    </row>
    <row r="86" spans="1:11" s="4" customFormat="1" ht="14.25">
      <c r="A86" s="104"/>
      <c r="B86" s="9"/>
      <c r="C86" s="100"/>
      <c r="D86" s="9" t="s">
        <v>422</v>
      </c>
      <c r="E86" s="68">
        <v>1023261.16</v>
      </c>
      <c r="F86" s="68">
        <v>2280000</v>
      </c>
      <c r="G86" s="68">
        <v>2280000</v>
      </c>
      <c r="H86" s="68">
        <v>2500000</v>
      </c>
      <c r="I86" s="72">
        <f t="shared" si="1"/>
        <v>222.8170177005448</v>
      </c>
      <c r="J86" s="72">
        <f t="shared" si="1"/>
        <v>100</v>
      </c>
      <c r="K86" s="72">
        <f t="shared" si="1"/>
        <v>109.64912280701755</v>
      </c>
    </row>
    <row r="87" spans="1:11" s="4" customFormat="1" ht="14.25">
      <c r="A87" s="104">
        <v>11</v>
      </c>
      <c r="B87" s="9"/>
      <c r="C87" s="100">
        <v>6524</v>
      </c>
      <c r="D87" s="9" t="s">
        <v>423</v>
      </c>
      <c r="E87" s="68">
        <v>4416.33</v>
      </c>
      <c r="F87" s="68">
        <v>5000</v>
      </c>
      <c r="G87" s="68">
        <v>5000</v>
      </c>
      <c r="H87" s="68">
        <v>2000</v>
      </c>
      <c r="I87" s="72">
        <f t="shared" si="1"/>
        <v>113.21617723313248</v>
      </c>
      <c r="J87" s="72">
        <f t="shared" si="1"/>
        <v>100</v>
      </c>
      <c r="K87" s="72">
        <f t="shared" si="1"/>
        <v>40</v>
      </c>
    </row>
    <row r="88" spans="1:11" s="4" customFormat="1" ht="14.25">
      <c r="A88" s="104">
        <v>43</v>
      </c>
      <c r="B88" s="9"/>
      <c r="C88" s="100">
        <v>6525</v>
      </c>
      <c r="D88" s="9" t="s">
        <v>424</v>
      </c>
      <c r="E88" s="68">
        <v>530683.08</v>
      </c>
      <c r="F88" s="68">
        <v>320000</v>
      </c>
      <c r="G88" s="68">
        <v>320000</v>
      </c>
      <c r="H88" s="68">
        <v>120000</v>
      </c>
      <c r="I88" s="72">
        <f t="shared" si="1"/>
        <v>60.299642490957126</v>
      </c>
      <c r="J88" s="72">
        <f t="shared" si="1"/>
        <v>100</v>
      </c>
      <c r="K88" s="72">
        <f t="shared" si="1"/>
        <v>37.5</v>
      </c>
    </row>
    <row r="89" spans="1:11" s="4" customFormat="1" ht="14.25">
      <c r="A89" s="104">
        <v>11</v>
      </c>
      <c r="B89" s="9"/>
      <c r="C89" s="100">
        <v>6526</v>
      </c>
      <c r="D89" s="9" t="s">
        <v>425</v>
      </c>
      <c r="E89" s="68">
        <v>90766.91</v>
      </c>
      <c r="F89" s="68">
        <v>162000</v>
      </c>
      <c r="G89" s="68">
        <v>162000</v>
      </c>
      <c r="H89" s="68">
        <v>77000</v>
      </c>
      <c r="I89" s="72">
        <f t="shared" si="1"/>
        <v>178.47913958952662</v>
      </c>
      <c r="J89" s="72">
        <f t="shared" si="1"/>
        <v>100</v>
      </c>
      <c r="K89" s="72">
        <f t="shared" si="1"/>
        <v>47.53086419753087</v>
      </c>
    </row>
    <row r="90" spans="1:11" s="4" customFormat="1" ht="14.25">
      <c r="A90" s="104"/>
      <c r="B90" s="12"/>
      <c r="C90" s="99">
        <v>66</v>
      </c>
      <c r="D90" s="12" t="s">
        <v>426</v>
      </c>
      <c r="E90" s="67">
        <f>E93+E96</f>
        <v>222527.27000000002</v>
      </c>
      <c r="F90" s="67">
        <f>F93+F96</f>
        <v>303000</v>
      </c>
      <c r="G90" s="67">
        <f>G93+G96</f>
        <v>303000</v>
      </c>
      <c r="H90" s="67">
        <f>H93+H96</f>
        <v>306000</v>
      </c>
      <c r="I90" s="72">
        <f t="shared" si="1"/>
        <v>136.16308688818228</v>
      </c>
      <c r="J90" s="72">
        <f t="shared" si="1"/>
        <v>100</v>
      </c>
      <c r="K90" s="72">
        <f t="shared" si="1"/>
        <v>100.99009900990099</v>
      </c>
    </row>
    <row r="91" spans="1:11" s="4" customFormat="1" ht="14.25">
      <c r="A91" s="104"/>
      <c r="B91" s="12"/>
      <c r="C91" s="99">
        <v>661</v>
      </c>
      <c r="D91" s="12" t="s">
        <v>427</v>
      </c>
      <c r="E91" s="67"/>
      <c r="F91" s="67"/>
      <c r="G91" s="67"/>
      <c r="H91" s="67"/>
      <c r="I91" s="72">
        <v>0</v>
      </c>
      <c r="J91" s="72"/>
      <c r="K91" s="72"/>
    </row>
    <row r="92" spans="1:11" s="4" customFormat="1" ht="14.25">
      <c r="A92" s="104"/>
      <c r="B92" s="12"/>
      <c r="C92" s="99"/>
      <c r="D92" s="12" t="s">
        <v>428</v>
      </c>
      <c r="E92" s="67"/>
      <c r="F92" s="67"/>
      <c r="G92" s="67"/>
      <c r="H92" s="67"/>
      <c r="I92" s="72">
        <v>0</v>
      </c>
      <c r="J92" s="72"/>
      <c r="K92" s="72"/>
    </row>
    <row r="93" spans="1:11" s="4" customFormat="1" ht="14.25">
      <c r="A93" s="104"/>
      <c r="B93" s="12"/>
      <c r="C93" s="99"/>
      <c r="D93" s="12" t="s">
        <v>429</v>
      </c>
      <c r="E93" s="67">
        <f>E95</f>
        <v>220080.07</v>
      </c>
      <c r="F93" s="67">
        <f>F95</f>
        <v>300000</v>
      </c>
      <c r="G93" s="67">
        <f>G95</f>
        <v>300000</v>
      </c>
      <c r="H93" s="67">
        <f>H95</f>
        <v>300000</v>
      </c>
      <c r="I93" s="72">
        <f t="shared" si="1"/>
        <v>136.31402425489958</v>
      </c>
      <c r="J93" s="72">
        <f t="shared" si="1"/>
        <v>100</v>
      </c>
      <c r="K93" s="72">
        <f t="shared" si="1"/>
        <v>100</v>
      </c>
    </row>
    <row r="94" spans="1:11" s="4" customFormat="1" ht="14.25">
      <c r="A94" s="104">
        <v>31</v>
      </c>
      <c r="B94" s="9"/>
      <c r="C94" s="100">
        <v>6612</v>
      </c>
      <c r="D94" s="9" t="s">
        <v>430</v>
      </c>
      <c r="E94" s="68"/>
      <c r="F94" s="68"/>
      <c r="G94" s="68"/>
      <c r="H94" s="68"/>
      <c r="I94" s="72">
        <v>0</v>
      </c>
      <c r="J94" s="72"/>
      <c r="K94" s="72"/>
    </row>
    <row r="95" spans="1:12" s="4" customFormat="1" ht="14.25">
      <c r="A95" s="104"/>
      <c r="B95" s="9"/>
      <c r="C95" s="100"/>
      <c r="D95" s="9" t="s">
        <v>431</v>
      </c>
      <c r="E95" s="68">
        <v>220080.07</v>
      </c>
      <c r="F95" s="68">
        <v>300000</v>
      </c>
      <c r="G95" s="68">
        <v>300000</v>
      </c>
      <c r="H95" s="68">
        <v>300000</v>
      </c>
      <c r="I95" s="72">
        <f t="shared" si="1"/>
        <v>136.31402425489958</v>
      </c>
      <c r="J95" s="72">
        <f t="shared" si="1"/>
        <v>100</v>
      </c>
      <c r="K95" s="72">
        <f t="shared" si="1"/>
        <v>100</v>
      </c>
      <c r="L95" s="4" t="s">
        <v>840</v>
      </c>
    </row>
    <row r="96" spans="1:11" s="4" customFormat="1" ht="14.25">
      <c r="A96" s="104"/>
      <c r="B96" s="9"/>
      <c r="C96" s="106">
        <v>662</v>
      </c>
      <c r="D96" s="9" t="s">
        <v>872</v>
      </c>
      <c r="E96" s="70">
        <f>E97</f>
        <v>2447.2</v>
      </c>
      <c r="F96" s="70">
        <f>F97</f>
        <v>3000</v>
      </c>
      <c r="G96" s="70">
        <f>G97</f>
        <v>3000</v>
      </c>
      <c r="H96" s="70">
        <f>H97</f>
        <v>6000</v>
      </c>
      <c r="I96" s="72">
        <f t="shared" si="1"/>
        <v>122.58908139915006</v>
      </c>
      <c r="J96" s="72">
        <f t="shared" si="1"/>
        <v>100</v>
      </c>
      <c r="K96" s="72">
        <f t="shared" si="1"/>
        <v>200</v>
      </c>
    </row>
    <row r="97" spans="1:11" s="56" customFormat="1" ht="15.75">
      <c r="A97" s="105">
        <v>11</v>
      </c>
      <c r="B97" s="21"/>
      <c r="C97" s="100">
        <v>6627</v>
      </c>
      <c r="D97" s="21" t="s">
        <v>873</v>
      </c>
      <c r="E97" s="69">
        <v>2447.2</v>
      </c>
      <c r="F97" s="69">
        <v>3000</v>
      </c>
      <c r="G97" s="69">
        <v>3000</v>
      </c>
      <c r="H97" s="69">
        <v>6000</v>
      </c>
      <c r="I97" s="72">
        <f t="shared" si="1"/>
        <v>122.58908139915006</v>
      </c>
      <c r="J97" s="72">
        <f t="shared" si="1"/>
        <v>100</v>
      </c>
      <c r="K97" s="72">
        <f t="shared" si="1"/>
        <v>200</v>
      </c>
    </row>
    <row r="98" spans="1:17" s="56" customFormat="1" ht="15.75">
      <c r="A98" s="59"/>
      <c r="B98" s="21"/>
      <c r="C98" s="112"/>
      <c r="D98" s="21"/>
      <c r="E98" s="70"/>
      <c r="F98" s="70"/>
      <c r="G98" s="70"/>
      <c r="H98" s="70"/>
      <c r="I98" s="72">
        <v>0</v>
      </c>
      <c r="J98" s="72"/>
      <c r="K98" s="72"/>
      <c r="Q98" s="56" t="s">
        <v>840</v>
      </c>
    </row>
    <row r="99" spans="1:11" s="56" customFormat="1" ht="15.75">
      <c r="A99" s="59"/>
      <c r="B99" s="21"/>
      <c r="C99" s="112"/>
      <c r="D99" s="21"/>
      <c r="E99" s="70"/>
      <c r="F99" s="70"/>
      <c r="G99" s="70"/>
      <c r="H99" s="70"/>
      <c r="I99" s="72">
        <v>0</v>
      </c>
      <c r="J99" s="72"/>
      <c r="K99" s="72"/>
    </row>
    <row r="100" spans="1:11" s="4" customFormat="1" ht="14.25">
      <c r="A100" s="53"/>
      <c r="B100" s="12"/>
      <c r="C100" s="99">
        <v>7</v>
      </c>
      <c r="D100" s="12" t="s">
        <v>432</v>
      </c>
      <c r="E100" s="70"/>
      <c r="F100" s="43"/>
      <c r="G100" s="43"/>
      <c r="H100" s="43"/>
      <c r="I100" s="72">
        <v>0</v>
      </c>
      <c r="J100" s="72"/>
      <c r="K100" s="72"/>
    </row>
    <row r="101" spans="1:11" s="4" customFormat="1" ht="14.25">
      <c r="A101" s="53"/>
      <c r="B101" s="12"/>
      <c r="C101" s="99"/>
      <c r="D101" s="12" t="s">
        <v>330</v>
      </c>
      <c r="E101" s="36">
        <f>E107+E103</f>
        <v>1335578.4</v>
      </c>
      <c r="F101" s="36">
        <f>F107+F103</f>
        <v>3500</v>
      </c>
      <c r="G101" s="36">
        <f>G107+G103</f>
        <v>3500</v>
      </c>
      <c r="H101" s="36">
        <f>H107+H103</f>
        <v>1800</v>
      </c>
      <c r="I101" s="72">
        <f t="shared" si="1"/>
        <v>0.26205874548435343</v>
      </c>
      <c r="J101" s="72">
        <f t="shared" si="1"/>
        <v>100</v>
      </c>
      <c r="K101" s="72">
        <f t="shared" si="1"/>
        <v>51.42857142857142</v>
      </c>
    </row>
    <row r="102" spans="1:11" s="4" customFormat="1" ht="14.25">
      <c r="A102" s="53"/>
      <c r="B102" s="12"/>
      <c r="C102" s="99">
        <v>71</v>
      </c>
      <c r="D102" s="12" t="s">
        <v>875</v>
      </c>
      <c r="E102" s="36"/>
      <c r="F102" s="36"/>
      <c r="G102" s="36"/>
      <c r="H102" s="36"/>
      <c r="I102" s="72">
        <v>0</v>
      </c>
      <c r="J102" s="72"/>
      <c r="K102" s="72"/>
    </row>
    <row r="103" spans="1:12" s="4" customFormat="1" ht="14.25">
      <c r="A103" s="53"/>
      <c r="B103" s="12"/>
      <c r="C103" s="99"/>
      <c r="D103" s="12" t="s">
        <v>332</v>
      </c>
      <c r="E103" s="36">
        <f aca="true" t="shared" si="2" ref="E103:H104">E104</f>
        <v>1332821.25</v>
      </c>
      <c r="F103" s="36">
        <f t="shared" si="2"/>
        <v>0</v>
      </c>
      <c r="G103" s="36">
        <f t="shared" si="2"/>
        <v>0</v>
      </c>
      <c r="H103" s="36">
        <f t="shared" si="2"/>
        <v>0</v>
      </c>
      <c r="I103" s="72">
        <f t="shared" si="1"/>
        <v>0</v>
      </c>
      <c r="J103" s="72"/>
      <c r="K103" s="72"/>
      <c r="L103" s="4" t="s">
        <v>840</v>
      </c>
    </row>
    <row r="104" spans="1:13" s="4" customFormat="1" ht="14.25">
      <c r="A104" s="53"/>
      <c r="B104" s="12"/>
      <c r="C104" s="99">
        <v>711</v>
      </c>
      <c r="D104" s="12" t="s">
        <v>371</v>
      </c>
      <c r="E104" s="36">
        <f t="shared" si="2"/>
        <v>1332821.25</v>
      </c>
      <c r="F104" s="36">
        <f t="shared" si="2"/>
        <v>0</v>
      </c>
      <c r="G104" s="36">
        <f t="shared" si="2"/>
        <v>0</v>
      </c>
      <c r="H104" s="36">
        <f t="shared" si="2"/>
        <v>0</v>
      </c>
      <c r="I104" s="72">
        <f t="shared" si="1"/>
        <v>0</v>
      </c>
      <c r="J104" s="72"/>
      <c r="K104" s="72"/>
      <c r="M104" s="4" t="s">
        <v>840</v>
      </c>
    </row>
    <row r="105" spans="1:11" s="4" customFormat="1" ht="14.25">
      <c r="A105" s="53">
        <v>11</v>
      </c>
      <c r="B105" s="12"/>
      <c r="C105" s="100">
        <v>7111</v>
      </c>
      <c r="D105" s="9" t="s">
        <v>876</v>
      </c>
      <c r="E105" s="71">
        <v>1332821.25</v>
      </c>
      <c r="F105" s="71">
        <v>0</v>
      </c>
      <c r="G105" s="71">
        <v>0</v>
      </c>
      <c r="H105" s="71">
        <v>0</v>
      </c>
      <c r="I105" s="72">
        <f t="shared" si="1"/>
        <v>0</v>
      </c>
      <c r="J105" s="72"/>
      <c r="K105" s="72"/>
    </row>
    <row r="106" spans="1:11" s="4" customFormat="1" ht="14.25">
      <c r="A106" s="53"/>
      <c r="B106" s="12"/>
      <c r="C106" s="99">
        <v>72</v>
      </c>
      <c r="D106" s="12" t="s">
        <v>433</v>
      </c>
      <c r="E106" s="36"/>
      <c r="F106" s="36"/>
      <c r="G106" s="36"/>
      <c r="H106" s="36"/>
      <c r="I106" s="72">
        <v>0</v>
      </c>
      <c r="J106" s="72"/>
      <c r="K106" s="72"/>
    </row>
    <row r="107" spans="1:11" s="4" customFormat="1" ht="14.25">
      <c r="A107" s="53"/>
      <c r="B107" s="12"/>
      <c r="C107" s="99"/>
      <c r="D107" s="12" t="s">
        <v>332</v>
      </c>
      <c r="E107" s="36">
        <f aca="true" t="shared" si="3" ref="E107:H108">E108</f>
        <v>2757.15</v>
      </c>
      <c r="F107" s="36">
        <f t="shared" si="3"/>
        <v>3500</v>
      </c>
      <c r="G107" s="36">
        <f t="shared" si="3"/>
        <v>3500</v>
      </c>
      <c r="H107" s="36">
        <f t="shared" si="3"/>
        <v>1800</v>
      </c>
      <c r="I107" s="72">
        <f t="shared" si="1"/>
        <v>126.94267631431006</v>
      </c>
      <c r="J107" s="72">
        <f t="shared" si="1"/>
        <v>100</v>
      </c>
      <c r="K107" s="72">
        <f t="shared" si="1"/>
        <v>51.42857142857142</v>
      </c>
    </row>
    <row r="108" spans="1:11" s="4" customFormat="1" ht="14.25">
      <c r="A108" s="53"/>
      <c r="B108" s="12"/>
      <c r="C108" s="99">
        <v>721</v>
      </c>
      <c r="D108" s="12" t="s">
        <v>434</v>
      </c>
      <c r="E108" s="36">
        <f t="shared" si="3"/>
        <v>2757.15</v>
      </c>
      <c r="F108" s="36">
        <f t="shared" si="3"/>
        <v>3500</v>
      </c>
      <c r="G108" s="36">
        <f t="shared" si="3"/>
        <v>3500</v>
      </c>
      <c r="H108" s="36">
        <f t="shared" si="3"/>
        <v>1800</v>
      </c>
      <c r="I108" s="72">
        <f t="shared" si="1"/>
        <v>126.94267631431006</v>
      </c>
      <c r="J108" s="72">
        <f t="shared" si="1"/>
        <v>100</v>
      </c>
      <c r="K108" s="72">
        <f t="shared" si="1"/>
        <v>51.42857142857142</v>
      </c>
    </row>
    <row r="109" spans="1:11" s="4" customFormat="1" ht="14.25">
      <c r="A109" s="53">
        <v>11</v>
      </c>
      <c r="B109" s="9"/>
      <c r="C109" s="100">
        <v>7211</v>
      </c>
      <c r="D109" s="9" t="s">
        <v>435</v>
      </c>
      <c r="E109" s="71">
        <v>2757.15</v>
      </c>
      <c r="F109" s="71">
        <v>3500</v>
      </c>
      <c r="G109" s="71">
        <v>3500</v>
      </c>
      <c r="H109" s="71">
        <v>1800</v>
      </c>
      <c r="I109" s="72">
        <f t="shared" si="1"/>
        <v>126.94267631431006</v>
      </c>
      <c r="J109" s="72">
        <f t="shared" si="1"/>
        <v>100</v>
      </c>
      <c r="K109" s="72">
        <f t="shared" si="1"/>
        <v>51.42857142857142</v>
      </c>
    </row>
    <row r="110" spans="1:11" s="4" customFormat="1" ht="14.25">
      <c r="A110" s="53"/>
      <c r="B110" s="9"/>
      <c r="C110" s="100"/>
      <c r="D110" s="9"/>
      <c r="E110" s="71"/>
      <c r="F110" s="71"/>
      <c r="G110" s="71"/>
      <c r="H110" s="71"/>
      <c r="I110" s="111"/>
      <c r="J110" s="111"/>
      <c r="K110" s="111"/>
    </row>
    <row r="111" spans="1:11" s="4" customFormat="1" ht="14.25">
      <c r="A111" s="53"/>
      <c r="B111" s="9"/>
      <c r="C111" s="100"/>
      <c r="D111" s="9"/>
      <c r="E111" s="71"/>
      <c r="F111" s="71"/>
      <c r="G111" s="71"/>
      <c r="H111" s="71"/>
      <c r="I111" s="111"/>
      <c r="J111" s="111"/>
      <c r="K111" s="111"/>
    </row>
    <row r="112" spans="1:11" s="4" customFormat="1" ht="14.25">
      <c r="A112" s="53"/>
      <c r="B112" s="9"/>
      <c r="C112" s="100"/>
      <c r="D112" s="9"/>
      <c r="E112" s="71"/>
      <c r="F112" s="71"/>
      <c r="G112" s="71"/>
      <c r="H112" s="71"/>
      <c r="I112" s="111"/>
      <c r="J112" s="111"/>
      <c r="K112" s="111" t="s">
        <v>840</v>
      </c>
    </row>
    <row r="113" spans="1:15" s="4" customFormat="1" ht="14.25">
      <c r="A113" s="59"/>
      <c r="B113" s="12"/>
      <c r="C113" s="57"/>
      <c r="D113" s="12"/>
      <c r="E113" s="110" t="s">
        <v>822</v>
      </c>
      <c r="F113" s="34" t="s">
        <v>90</v>
      </c>
      <c r="G113" s="34" t="s">
        <v>89</v>
      </c>
      <c r="H113" s="13" t="s">
        <v>926</v>
      </c>
      <c r="I113" s="13" t="s">
        <v>188</v>
      </c>
      <c r="J113" s="13" t="s">
        <v>68</v>
      </c>
      <c r="K113" s="13" t="s">
        <v>69</v>
      </c>
      <c r="O113" s="4" t="s">
        <v>840</v>
      </c>
    </row>
    <row r="114" spans="1:11" s="4" customFormat="1" ht="14.25">
      <c r="A114" s="59"/>
      <c r="B114" s="12"/>
      <c r="C114" s="57"/>
      <c r="D114" s="12"/>
      <c r="E114" s="34" t="s">
        <v>85</v>
      </c>
      <c r="F114" s="34" t="s">
        <v>88</v>
      </c>
      <c r="G114" s="34" t="s">
        <v>88</v>
      </c>
      <c r="H114" s="34" t="s">
        <v>91</v>
      </c>
      <c r="I114" s="34"/>
      <c r="J114" s="119"/>
      <c r="K114" s="111"/>
    </row>
    <row r="115" spans="1:13" s="4" customFormat="1" ht="14.25">
      <c r="A115" s="59"/>
      <c r="B115" s="12"/>
      <c r="C115" s="57"/>
      <c r="D115" s="12"/>
      <c r="E115" s="111"/>
      <c r="F115" s="72"/>
      <c r="G115" s="72"/>
      <c r="H115" s="111"/>
      <c r="I115" s="111"/>
      <c r="J115" s="111"/>
      <c r="K115" s="111"/>
      <c r="M115" s="4" t="s">
        <v>840</v>
      </c>
    </row>
    <row r="116" spans="1:12" s="4" customFormat="1" ht="14.25">
      <c r="A116" s="59"/>
      <c r="B116" s="12"/>
      <c r="C116" s="57">
        <v>3</v>
      </c>
      <c r="D116" s="12" t="s">
        <v>436</v>
      </c>
      <c r="E116" s="67">
        <f>E117+E125+E152+E166+E170+E162+E157</f>
        <v>6066573.82</v>
      </c>
      <c r="F116" s="67">
        <f>F117+F125+F152+F166+F170+F162+F159</f>
        <v>6127800</v>
      </c>
      <c r="G116" s="67">
        <f>G117+G125+G152+G166+G170+G162+G159</f>
        <v>6127800</v>
      </c>
      <c r="H116" s="67">
        <f>H117+H125+H152+H166+H170+H162+H157</f>
        <v>6883700</v>
      </c>
      <c r="I116" s="72">
        <f aca="true" t="shared" si="4" ref="I116:I174">F116/E116*100</f>
        <v>101.00923819303331</v>
      </c>
      <c r="J116" s="72">
        <f aca="true" t="shared" si="5" ref="J116:J177">G116/F116*100</f>
        <v>100</v>
      </c>
      <c r="K116" s="72">
        <f aca="true" t="shared" si="6" ref="K116:K177">H116/G116*100</f>
        <v>112.33558536505761</v>
      </c>
      <c r="L116" s="4" t="s">
        <v>840</v>
      </c>
    </row>
    <row r="117" spans="1:15" s="4" customFormat="1" ht="14.25">
      <c r="A117" s="59"/>
      <c r="B117" s="12"/>
      <c r="C117" s="57">
        <v>31</v>
      </c>
      <c r="D117" s="12" t="s">
        <v>248</v>
      </c>
      <c r="E117" s="67">
        <f>E122+E120+E118</f>
        <v>1052701.01</v>
      </c>
      <c r="F117" s="67">
        <f>F122+F120+F118</f>
        <v>1177245.86</v>
      </c>
      <c r="G117" s="67">
        <f>G122+G120+G118</f>
        <v>1177245.86</v>
      </c>
      <c r="H117" s="67">
        <f>H122+H120+H118</f>
        <v>1196575.71</v>
      </c>
      <c r="I117" s="72">
        <f t="shared" si="4"/>
        <v>111.83098038444935</v>
      </c>
      <c r="J117" s="72">
        <f t="shared" si="5"/>
        <v>100</v>
      </c>
      <c r="K117" s="72">
        <f t="shared" si="6"/>
        <v>101.64195523269879</v>
      </c>
      <c r="O117" s="4" t="s">
        <v>840</v>
      </c>
    </row>
    <row r="118" spans="1:12" s="4" customFormat="1" ht="14.25">
      <c r="A118" s="59"/>
      <c r="B118" s="12"/>
      <c r="C118" s="99">
        <v>311</v>
      </c>
      <c r="D118" s="12" t="s">
        <v>249</v>
      </c>
      <c r="E118" s="67">
        <f>E119</f>
        <v>827707.11</v>
      </c>
      <c r="F118" s="67">
        <f>F119</f>
        <v>944749.03</v>
      </c>
      <c r="G118" s="67">
        <f>G119</f>
        <v>944749.03</v>
      </c>
      <c r="H118" s="67">
        <f>H119</f>
        <v>952709.65</v>
      </c>
      <c r="I118" s="72">
        <f t="shared" si="4"/>
        <v>114.14049953008136</v>
      </c>
      <c r="J118" s="72">
        <f t="shared" si="5"/>
        <v>100</v>
      </c>
      <c r="K118" s="72">
        <f t="shared" si="6"/>
        <v>100.84261743036666</v>
      </c>
      <c r="L118" s="4" t="s">
        <v>840</v>
      </c>
    </row>
    <row r="119" spans="1:11" s="4" customFormat="1" ht="14.25">
      <c r="A119" s="53"/>
      <c r="B119" s="9"/>
      <c r="C119" s="100">
        <v>3111</v>
      </c>
      <c r="D119" s="9" t="s">
        <v>250</v>
      </c>
      <c r="E119" s="68">
        <v>827707.11</v>
      </c>
      <c r="F119" s="68">
        <v>944749.03</v>
      </c>
      <c r="G119" s="68">
        <v>944749.03</v>
      </c>
      <c r="H119" s="68">
        <v>952709.65</v>
      </c>
      <c r="I119" s="72">
        <f t="shared" si="4"/>
        <v>114.14049953008136</v>
      </c>
      <c r="J119" s="72">
        <f t="shared" si="5"/>
        <v>100</v>
      </c>
      <c r="K119" s="72">
        <f t="shared" si="6"/>
        <v>100.84261743036666</v>
      </c>
    </row>
    <row r="120" spans="1:11" s="4" customFormat="1" ht="14.25">
      <c r="A120" s="59"/>
      <c r="B120" s="12"/>
      <c r="C120" s="99">
        <v>312</v>
      </c>
      <c r="D120" s="12" t="s">
        <v>251</v>
      </c>
      <c r="E120" s="67">
        <f>E121</f>
        <v>82628.28</v>
      </c>
      <c r="F120" s="67">
        <f>F121</f>
        <v>70000</v>
      </c>
      <c r="G120" s="67">
        <f>G121</f>
        <v>70000</v>
      </c>
      <c r="H120" s="67">
        <f>H121</f>
        <v>80000</v>
      </c>
      <c r="I120" s="72">
        <f t="shared" si="4"/>
        <v>84.71675799133178</v>
      </c>
      <c r="J120" s="72">
        <f t="shared" si="5"/>
        <v>100</v>
      </c>
      <c r="K120" s="72">
        <f t="shared" si="6"/>
        <v>114.28571428571428</v>
      </c>
    </row>
    <row r="121" spans="1:11" s="4" customFormat="1" ht="14.25">
      <c r="A121" s="53"/>
      <c r="B121" s="9"/>
      <c r="C121" s="100">
        <v>3121</v>
      </c>
      <c r="D121" s="9" t="s">
        <v>251</v>
      </c>
      <c r="E121" s="68">
        <v>82628.28</v>
      </c>
      <c r="F121" s="68">
        <v>70000</v>
      </c>
      <c r="G121" s="68">
        <v>70000</v>
      </c>
      <c r="H121" s="68">
        <v>80000</v>
      </c>
      <c r="I121" s="72">
        <f t="shared" si="4"/>
        <v>84.71675799133178</v>
      </c>
      <c r="J121" s="72">
        <f t="shared" si="5"/>
        <v>100</v>
      </c>
      <c r="K121" s="72">
        <f t="shared" si="6"/>
        <v>114.28571428571428</v>
      </c>
    </row>
    <row r="122" spans="1:11" s="7" customFormat="1" ht="14.25" customHeight="1">
      <c r="A122" s="59"/>
      <c r="B122" s="12"/>
      <c r="C122" s="99">
        <v>313</v>
      </c>
      <c r="D122" s="12" t="s">
        <v>253</v>
      </c>
      <c r="E122" s="67">
        <f>E124+E123</f>
        <v>142365.62</v>
      </c>
      <c r="F122" s="67">
        <f>F124+F123</f>
        <v>162496.83000000002</v>
      </c>
      <c r="G122" s="67">
        <f>G124+G123</f>
        <v>162496.83000000002</v>
      </c>
      <c r="H122" s="67">
        <f>H124+H123</f>
        <v>163866.06</v>
      </c>
      <c r="I122" s="72">
        <f t="shared" si="4"/>
        <v>114.14049965153106</v>
      </c>
      <c r="J122" s="72">
        <f t="shared" si="5"/>
        <v>100</v>
      </c>
      <c r="K122" s="72">
        <f t="shared" si="6"/>
        <v>100.84261951448528</v>
      </c>
    </row>
    <row r="123" spans="1:11" s="4" customFormat="1" ht="14.25">
      <c r="A123" s="53"/>
      <c r="B123" s="9"/>
      <c r="C123" s="100">
        <v>3132</v>
      </c>
      <c r="D123" s="9" t="s">
        <v>254</v>
      </c>
      <c r="E123" s="68">
        <v>128294.59</v>
      </c>
      <c r="F123" s="68">
        <v>146436.1</v>
      </c>
      <c r="G123" s="68">
        <v>146436.1</v>
      </c>
      <c r="H123" s="68">
        <v>147670</v>
      </c>
      <c r="I123" s="72">
        <f t="shared" si="4"/>
        <v>114.14051052347571</v>
      </c>
      <c r="J123" s="72">
        <f t="shared" si="5"/>
        <v>100</v>
      </c>
      <c r="K123" s="72">
        <f t="shared" si="6"/>
        <v>100.84262009163041</v>
      </c>
    </row>
    <row r="124" spans="1:11" s="4" customFormat="1" ht="14.25">
      <c r="A124" s="53"/>
      <c r="B124" s="9"/>
      <c r="C124" s="100">
        <v>3133</v>
      </c>
      <c r="D124" s="9" t="s">
        <v>255</v>
      </c>
      <c r="E124" s="68">
        <v>14071.03</v>
      </c>
      <c r="F124" s="68">
        <v>16060.73</v>
      </c>
      <c r="G124" s="68">
        <v>16060.73</v>
      </c>
      <c r="H124" s="68">
        <v>16196.06</v>
      </c>
      <c r="I124" s="72">
        <f t="shared" si="4"/>
        <v>114.1404005250504</v>
      </c>
      <c r="J124" s="72">
        <f t="shared" si="5"/>
        <v>100</v>
      </c>
      <c r="K124" s="72">
        <f t="shared" si="6"/>
        <v>100.8426142522787</v>
      </c>
    </row>
    <row r="125" spans="1:11" s="4" customFormat="1" ht="14.25">
      <c r="A125" s="59"/>
      <c r="B125" s="12"/>
      <c r="C125" s="99">
        <v>32</v>
      </c>
      <c r="D125" s="12" t="s">
        <v>236</v>
      </c>
      <c r="E125" s="67">
        <f>E146+E136+E130+E126</f>
        <v>3442066.1</v>
      </c>
      <c r="F125" s="67">
        <f>F146+F136+F130+F126</f>
        <v>3127800</v>
      </c>
      <c r="G125" s="67">
        <f>G146+G136+G130+G126</f>
        <v>3127800</v>
      </c>
      <c r="H125" s="67">
        <f>H146+H136+H130+H126</f>
        <v>3615100</v>
      </c>
      <c r="I125" s="72">
        <f t="shared" si="4"/>
        <v>90.86984122704675</v>
      </c>
      <c r="J125" s="72">
        <f t="shared" si="5"/>
        <v>100</v>
      </c>
      <c r="K125" s="72">
        <f t="shared" si="6"/>
        <v>115.57964064198478</v>
      </c>
    </row>
    <row r="126" spans="1:11" s="4" customFormat="1" ht="14.25">
      <c r="A126" s="59"/>
      <c r="B126" s="12"/>
      <c r="C126" s="99">
        <v>321</v>
      </c>
      <c r="D126" s="12" t="s">
        <v>455</v>
      </c>
      <c r="E126" s="67">
        <f>E129+E127+E128</f>
        <v>58950.35</v>
      </c>
      <c r="F126" s="67">
        <f>F129+F127+F128</f>
        <v>77000</v>
      </c>
      <c r="G126" s="67">
        <f>G129+G127+G128</f>
        <v>77000</v>
      </c>
      <c r="H126" s="67">
        <f>H129+H127+H128</f>
        <v>81000</v>
      </c>
      <c r="I126" s="72">
        <f t="shared" si="4"/>
        <v>130.61839327501872</v>
      </c>
      <c r="J126" s="72">
        <f t="shared" si="5"/>
        <v>100</v>
      </c>
      <c r="K126" s="72">
        <f t="shared" si="6"/>
        <v>105.1948051948052</v>
      </c>
    </row>
    <row r="127" spans="1:11" s="4" customFormat="1" ht="14.25">
      <c r="A127" s="53"/>
      <c r="B127" s="9"/>
      <c r="C127" s="100">
        <v>3211</v>
      </c>
      <c r="D127" s="9" t="s">
        <v>257</v>
      </c>
      <c r="E127" s="68">
        <v>10544.35</v>
      </c>
      <c r="F127" s="68">
        <v>15000</v>
      </c>
      <c r="G127" s="68">
        <v>15000</v>
      </c>
      <c r="H127" s="68">
        <v>11000</v>
      </c>
      <c r="I127" s="72">
        <f t="shared" si="4"/>
        <v>142.2562794292678</v>
      </c>
      <c r="J127" s="72">
        <f t="shared" si="5"/>
        <v>100</v>
      </c>
      <c r="K127" s="72">
        <f t="shared" si="6"/>
        <v>73.33333333333333</v>
      </c>
    </row>
    <row r="128" spans="1:12" s="4" customFormat="1" ht="14.25">
      <c r="A128" s="53"/>
      <c r="B128" s="9"/>
      <c r="C128" s="100">
        <v>3212</v>
      </c>
      <c r="D128" s="9" t="s">
        <v>799</v>
      </c>
      <c r="E128" s="68">
        <v>44280</v>
      </c>
      <c r="F128" s="68">
        <v>52000</v>
      </c>
      <c r="G128" s="68">
        <v>52000</v>
      </c>
      <c r="H128" s="68">
        <v>60000</v>
      </c>
      <c r="I128" s="72">
        <f t="shared" si="4"/>
        <v>117.43450767841013</v>
      </c>
      <c r="J128" s="72">
        <f t="shared" si="5"/>
        <v>100</v>
      </c>
      <c r="K128" s="72">
        <f t="shared" si="6"/>
        <v>115.38461538461537</v>
      </c>
      <c r="L128" s="4" t="s">
        <v>840</v>
      </c>
    </row>
    <row r="129" spans="1:11" s="4" customFormat="1" ht="14.25">
      <c r="A129" s="60"/>
      <c r="B129" s="16"/>
      <c r="C129" s="101">
        <v>3213</v>
      </c>
      <c r="D129" s="16" t="s">
        <v>456</v>
      </c>
      <c r="E129" s="69">
        <v>4126</v>
      </c>
      <c r="F129" s="69">
        <v>10000</v>
      </c>
      <c r="G129" s="69">
        <v>10000</v>
      </c>
      <c r="H129" s="69">
        <v>10000</v>
      </c>
      <c r="I129" s="72">
        <f t="shared" si="4"/>
        <v>242.3654871546292</v>
      </c>
      <c r="J129" s="72">
        <f t="shared" si="5"/>
        <v>100</v>
      </c>
      <c r="K129" s="72">
        <f t="shared" si="6"/>
        <v>100</v>
      </c>
    </row>
    <row r="130" spans="1:11" s="4" customFormat="1" ht="14.25">
      <c r="A130" s="54"/>
      <c r="B130" s="19"/>
      <c r="C130" s="98">
        <v>322</v>
      </c>
      <c r="D130" s="19" t="s">
        <v>237</v>
      </c>
      <c r="E130" s="70">
        <f>E135+E134+E133+E131+E132</f>
        <v>909540.5700000001</v>
      </c>
      <c r="F130" s="70">
        <f>F135+F134+F133+F131+F132</f>
        <v>990500</v>
      </c>
      <c r="G130" s="70">
        <f>G135+G134+G133+G131+G132</f>
        <v>990500</v>
      </c>
      <c r="H130" s="70">
        <f>H135+H134+H133+H131+H132</f>
        <v>843500</v>
      </c>
      <c r="I130" s="72">
        <f t="shared" si="4"/>
        <v>108.90113455851672</v>
      </c>
      <c r="J130" s="72">
        <f t="shared" si="5"/>
        <v>100</v>
      </c>
      <c r="K130" s="72">
        <f t="shared" si="6"/>
        <v>85.15901060070671</v>
      </c>
    </row>
    <row r="131" spans="1:11" s="4" customFormat="1" ht="14.25">
      <c r="A131" s="60"/>
      <c r="B131" s="16"/>
      <c r="C131" s="101">
        <v>3221</v>
      </c>
      <c r="D131" s="16" t="s">
        <v>266</v>
      </c>
      <c r="E131" s="69">
        <v>62725.5</v>
      </c>
      <c r="F131" s="69">
        <v>85500</v>
      </c>
      <c r="G131" s="69">
        <v>85500</v>
      </c>
      <c r="H131" s="69">
        <v>80500</v>
      </c>
      <c r="I131" s="72">
        <f t="shared" si="4"/>
        <v>136.30820001434822</v>
      </c>
      <c r="J131" s="72">
        <f t="shared" si="5"/>
        <v>100</v>
      </c>
      <c r="K131" s="72">
        <f t="shared" si="6"/>
        <v>94.15204678362574</v>
      </c>
    </row>
    <row r="132" spans="1:11" s="4" customFormat="1" ht="14.25">
      <c r="A132" s="60"/>
      <c r="B132" s="16"/>
      <c r="C132" s="101">
        <v>3222</v>
      </c>
      <c r="D132" s="16" t="s">
        <v>825</v>
      </c>
      <c r="E132" s="69">
        <v>0</v>
      </c>
      <c r="F132" s="69">
        <v>0</v>
      </c>
      <c r="G132" s="69">
        <v>0</v>
      </c>
      <c r="H132" s="69">
        <v>0</v>
      </c>
      <c r="I132" s="72"/>
      <c r="J132" s="72"/>
      <c r="K132" s="72"/>
    </row>
    <row r="133" spans="1:11" s="4" customFormat="1" ht="14.25">
      <c r="A133" s="60"/>
      <c r="B133" s="16"/>
      <c r="C133" s="101">
        <v>3223</v>
      </c>
      <c r="D133" s="16" t="s">
        <v>270</v>
      </c>
      <c r="E133" s="69">
        <v>203946.8</v>
      </c>
      <c r="F133" s="69">
        <v>210000</v>
      </c>
      <c r="G133" s="69">
        <v>210000</v>
      </c>
      <c r="H133" s="69">
        <v>218000</v>
      </c>
      <c r="I133" s="72">
        <f t="shared" si="4"/>
        <v>102.96802891734511</v>
      </c>
      <c r="J133" s="72">
        <f t="shared" si="5"/>
        <v>100</v>
      </c>
      <c r="K133" s="72">
        <f t="shared" si="6"/>
        <v>103.80952380952382</v>
      </c>
    </row>
    <row r="134" spans="1:11" s="7" customFormat="1" ht="15">
      <c r="A134" s="60"/>
      <c r="B134" s="16"/>
      <c r="C134" s="101">
        <v>3224</v>
      </c>
      <c r="D134" s="16" t="s">
        <v>362</v>
      </c>
      <c r="E134" s="69">
        <v>626725.71</v>
      </c>
      <c r="F134" s="69">
        <v>675000</v>
      </c>
      <c r="G134" s="69">
        <v>675000</v>
      </c>
      <c r="H134" s="69">
        <v>525000</v>
      </c>
      <c r="I134" s="72">
        <f t="shared" si="4"/>
        <v>107.70261842297806</v>
      </c>
      <c r="J134" s="72">
        <f t="shared" si="5"/>
        <v>100</v>
      </c>
      <c r="K134" s="72">
        <f t="shared" si="6"/>
        <v>77.77777777777779</v>
      </c>
    </row>
    <row r="135" spans="1:11" s="7" customFormat="1" ht="15">
      <c r="A135" s="60"/>
      <c r="B135" s="16"/>
      <c r="C135" s="101">
        <v>3225</v>
      </c>
      <c r="D135" s="16" t="s">
        <v>275</v>
      </c>
      <c r="E135" s="69">
        <v>16142.56</v>
      </c>
      <c r="F135" s="69">
        <v>20000</v>
      </c>
      <c r="G135" s="69">
        <v>20000</v>
      </c>
      <c r="H135" s="69">
        <v>20000</v>
      </c>
      <c r="I135" s="72">
        <f t="shared" si="4"/>
        <v>123.89608587485506</v>
      </c>
      <c r="J135" s="72">
        <f t="shared" si="5"/>
        <v>100</v>
      </c>
      <c r="K135" s="72">
        <f t="shared" si="6"/>
        <v>100</v>
      </c>
    </row>
    <row r="136" spans="1:11" s="4" customFormat="1" ht="14.25">
      <c r="A136" s="54"/>
      <c r="B136" s="19"/>
      <c r="C136" s="98">
        <v>323</v>
      </c>
      <c r="D136" s="19" t="s">
        <v>285</v>
      </c>
      <c r="E136" s="70">
        <f>E145+E144+E143+E140+E139+E138+E137+E142+E141</f>
        <v>2187245.45</v>
      </c>
      <c r="F136" s="70">
        <f>F145+F144+F143+F140+F139+F138+F137+F142+F141</f>
        <v>1837200</v>
      </c>
      <c r="G136" s="70">
        <f>G145+G144+G143+G140+G139+G138+G137+G142+G141</f>
        <v>1837200</v>
      </c>
      <c r="H136" s="70">
        <f>H145+H144+H143+H140+H139+H138+H137+H142+H141</f>
        <v>2325300</v>
      </c>
      <c r="I136" s="72">
        <f t="shared" si="4"/>
        <v>83.99605997580197</v>
      </c>
      <c r="J136" s="72">
        <f t="shared" si="5"/>
        <v>100</v>
      </c>
      <c r="K136" s="72">
        <f t="shared" si="6"/>
        <v>126.5676028739386</v>
      </c>
    </row>
    <row r="137" spans="1:11" s="4" customFormat="1" ht="14.25">
      <c r="A137" s="60"/>
      <c r="B137" s="16"/>
      <c r="C137" s="101">
        <v>3231</v>
      </c>
      <c r="D137" s="16" t="s">
        <v>286</v>
      </c>
      <c r="E137" s="69">
        <v>76032.7</v>
      </c>
      <c r="F137" s="69">
        <v>74000</v>
      </c>
      <c r="G137" s="69">
        <v>74000</v>
      </c>
      <c r="H137" s="69">
        <v>79000</v>
      </c>
      <c r="I137" s="72">
        <f t="shared" si="4"/>
        <v>97.3265450260217</v>
      </c>
      <c r="J137" s="72">
        <f t="shared" si="5"/>
        <v>100</v>
      </c>
      <c r="K137" s="72">
        <f t="shared" si="6"/>
        <v>106.75675675675676</v>
      </c>
    </row>
    <row r="138" spans="1:11" s="4" customFormat="1" ht="14.25">
      <c r="A138" s="60"/>
      <c r="B138" s="16"/>
      <c r="C138" s="101">
        <v>3232</v>
      </c>
      <c r="D138" s="16" t="s">
        <v>348</v>
      </c>
      <c r="E138" s="69">
        <v>1863721.76</v>
      </c>
      <c r="F138" s="69">
        <v>1417000</v>
      </c>
      <c r="G138" s="69">
        <v>1417000</v>
      </c>
      <c r="H138" s="69">
        <v>1890000</v>
      </c>
      <c r="I138" s="72">
        <f t="shared" si="4"/>
        <v>76.03066243107018</v>
      </c>
      <c r="J138" s="72">
        <f t="shared" si="5"/>
        <v>100</v>
      </c>
      <c r="K138" s="72">
        <f t="shared" si="6"/>
        <v>133.3803810868031</v>
      </c>
    </row>
    <row r="139" spans="1:11" s="4" customFormat="1" ht="14.25">
      <c r="A139" s="60"/>
      <c r="B139" s="16"/>
      <c r="C139" s="101">
        <v>3233</v>
      </c>
      <c r="D139" s="16" t="s">
        <v>292</v>
      </c>
      <c r="E139" s="69">
        <v>61547.31</v>
      </c>
      <c r="F139" s="69">
        <v>70000</v>
      </c>
      <c r="G139" s="69">
        <v>70000</v>
      </c>
      <c r="H139" s="69">
        <v>94000</v>
      </c>
      <c r="I139" s="72">
        <f t="shared" si="4"/>
        <v>113.73364652330054</v>
      </c>
      <c r="J139" s="72">
        <f t="shared" si="5"/>
        <v>100</v>
      </c>
      <c r="K139" s="72">
        <f t="shared" si="6"/>
        <v>134.28571428571428</v>
      </c>
    </row>
    <row r="140" spans="1:11" s="4" customFormat="1" ht="14.25">
      <c r="A140" s="60"/>
      <c r="B140" s="16"/>
      <c r="C140" s="101">
        <v>3234</v>
      </c>
      <c r="D140" s="16" t="s">
        <v>293</v>
      </c>
      <c r="E140" s="69">
        <v>67016.93</v>
      </c>
      <c r="F140" s="69">
        <v>64000</v>
      </c>
      <c r="G140" s="69">
        <v>64000</v>
      </c>
      <c r="H140" s="69">
        <v>58000</v>
      </c>
      <c r="I140" s="72">
        <f t="shared" si="4"/>
        <v>95.49825693298695</v>
      </c>
      <c r="J140" s="72">
        <f t="shared" si="5"/>
        <v>100</v>
      </c>
      <c r="K140" s="72">
        <f t="shared" si="6"/>
        <v>90.625</v>
      </c>
    </row>
    <row r="141" spans="1:11" s="4" customFormat="1" ht="14.25">
      <c r="A141" s="60"/>
      <c r="B141" s="16"/>
      <c r="C141" s="101">
        <v>3235</v>
      </c>
      <c r="D141" s="16" t="s">
        <v>296</v>
      </c>
      <c r="E141" s="69">
        <v>5631.6</v>
      </c>
      <c r="F141" s="69">
        <v>6000</v>
      </c>
      <c r="G141" s="69">
        <v>6000</v>
      </c>
      <c r="H141" s="69">
        <v>6000</v>
      </c>
      <c r="I141" s="72">
        <f t="shared" si="4"/>
        <v>106.54165778819518</v>
      </c>
      <c r="J141" s="72">
        <f t="shared" si="5"/>
        <v>100</v>
      </c>
      <c r="K141" s="72">
        <f t="shared" si="6"/>
        <v>100</v>
      </c>
    </row>
    <row r="142" spans="1:11" s="4" customFormat="1" ht="14.25">
      <c r="A142" s="60"/>
      <c r="B142" s="16"/>
      <c r="C142" s="101">
        <v>3236</v>
      </c>
      <c r="D142" s="16" t="s">
        <v>479</v>
      </c>
      <c r="E142" s="69">
        <v>35186</v>
      </c>
      <c r="F142" s="69">
        <v>35300</v>
      </c>
      <c r="G142" s="69">
        <v>35300</v>
      </c>
      <c r="H142" s="69">
        <v>35300</v>
      </c>
      <c r="I142" s="72">
        <f t="shared" si="4"/>
        <v>100.32399249701587</v>
      </c>
      <c r="J142" s="72">
        <f t="shared" si="5"/>
        <v>100</v>
      </c>
      <c r="K142" s="72">
        <f t="shared" si="6"/>
        <v>100</v>
      </c>
    </row>
    <row r="143" spans="1:11" s="4" customFormat="1" ht="14.25">
      <c r="A143" s="60"/>
      <c r="B143" s="16"/>
      <c r="C143" s="101">
        <v>3237</v>
      </c>
      <c r="D143" s="16" t="s">
        <v>297</v>
      </c>
      <c r="E143" s="69">
        <v>30783.96</v>
      </c>
      <c r="F143" s="69">
        <v>120000</v>
      </c>
      <c r="G143" s="69">
        <v>120000</v>
      </c>
      <c r="H143" s="69">
        <v>110000</v>
      </c>
      <c r="I143" s="72">
        <f t="shared" si="4"/>
        <v>389.8133963271782</v>
      </c>
      <c r="J143" s="72">
        <f t="shared" si="5"/>
        <v>100</v>
      </c>
      <c r="K143" s="72">
        <f t="shared" si="6"/>
        <v>91.66666666666666</v>
      </c>
    </row>
    <row r="144" spans="1:11" s="7" customFormat="1" ht="15">
      <c r="A144" s="60"/>
      <c r="B144" s="16"/>
      <c r="C144" s="101">
        <v>3238</v>
      </c>
      <c r="D144" s="16" t="s">
        <v>298</v>
      </c>
      <c r="E144" s="69">
        <v>36335.26</v>
      </c>
      <c r="F144" s="69">
        <v>35000</v>
      </c>
      <c r="G144" s="69">
        <v>35000</v>
      </c>
      <c r="H144" s="69">
        <v>35000</v>
      </c>
      <c r="I144" s="72">
        <f t="shared" si="4"/>
        <v>96.32516734433715</v>
      </c>
      <c r="J144" s="72">
        <f t="shared" si="5"/>
        <v>100</v>
      </c>
      <c r="K144" s="72">
        <f t="shared" si="6"/>
        <v>100</v>
      </c>
    </row>
    <row r="145" spans="1:11" s="7" customFormat="1" ht="15">
      <c r="A145" s="60"/>
      <c r="B145" s="16"/>
      <c r="C145" s="101">
        <v>3239</v>
      </c>
      <c r="D145" s="16" t="s">
        <v>302</v>
      </c>
      <c r="E145" s="69">
        <v>10989.93</v>
      </c>
      <c r="F145" s="69">
        <v>15900</v>
      </c>
      <c r="G145" s="69">
        <v>15900</v>
      </c>
      <c r="H145" s="69">
        <v>18000</v>
      </c>
      <c r="I145" s="72">
        <f t="shared" si="4"/>
        <v>144.6779005871739</v>
      </c>
      <c r="J145" s="72">
        <f t="shared" si="5"/>
        <v>100</v>
      </c>
      <c r="K145" s="72">
        <f t="shared" si="6"/>
        <v>113.20754716981132</v>
      </c>
    </row>
    <row r="146" spans="1:11" s="4" customFormat="1" ht="14.25">
      <c r="A146" s="54"/>
      <c r="B146" s="19"/>
      <c r="C146" s="98">
        <v>329</v>
      </c>
      <c r="D146" s="19" t="s">
        <v>361</v>
      </c>
      <c r="E146" s="70">
        <f>E150+E149+E148+E151</f>
        <v>286329.73</v>
      </c>
      <c r="F146" s="70">
        <f>F150+F149+F148+F151</f>
        <v>223100</v>
      </c>
      <c r="G146" s="70">
        <f>G150+G149+G148+G151</f>
        <v>223100</v>
      </c>
      <c r="H146" s="70">
        <f>H150+H149+H148+H151</f>
        <v>365300</v>
      </c>
      <c r="I146" s="72">
        <f t="shared" si="4"/>
        <v>77.91716214729082</v>
      </c>
      <c r="J146" s="72">
        <f t="shared" si="5"/>
        <v>100</v>
      </c>
      <c r="K146" s="72">
        <f t="shared" si="6"/>
        <v>163.73823397579562</v>
      </c>
    </row>
    <row r="147" spans="1:11" s="4" customFormat="1" ht="14.25">
      <c r="A147" s="60"/>
      <c r="B147" s="16"/>
      <c r="C147" s="101">
        <v>3291</v>
      </c>
      <c r="D147" s="16" t="s">
        <v>453</v>
      </c>
      <c r="E147" s="69">
        <v>0</v>
      </c>
      <c r="F147" s="69">
        <v>0</v>
      </c>
      <c r="G147" s="69">
        <v>0</v>
      </c>
      <c r="H147" s="69">
        <v>0</v>
      </c>
      <c r="I147" s="72"/>
      <c r="J147" s="72"/>
      <c r="K147" s="72"/>
    </row>
    <row r="148" spans="1:11" s="7" customFormat="1" ht="15">
      <c r="A148" s="60"/>
      <c r="B148" s="16"/>
      <c r="C148" s="101"/>
      <c r="D148" s="16" t="s">
        <v>314</v>
      </c>
      <c r="E148" s="69">
        <v>96082</v>
      </c>
      <c r="F148" s="69">
        <v>70000</v>
      </c>
      <c r="G148" s="69">
        <v>70000</v>
      </c>
      <c r="H148" s="69">
        <v>180000</v>
      </c>
      <c r="I148" s="72">
        <f t="shared" si="4"/>
        <v>72.85443683520326</v>
      </c>
      <c r="J148" s="72">
        <f t="shared" si="5"/>
        <v>100</v>
      </c>
      <c r="K148" s="72">
        <f t="shared" si="6"/>
        <v>257.14285714285717</v>
      </c>
    </row>
    <row r="149" spans="1:11" s="7" customFormat="1" ht="15">
      <c r="A149" s="60"/>
      <c r="B149" s="16"/>
      <c r="C149" s="101">
        <v>3292</v>
      </c>
      <c r="D149" s="16" t="s">
        <v>315</v>
      </c>
      <c r="E149" s="69">
        <v>14776.98</v>
      </c>
      <c r="F149" s="69">
        <v>23100</v>
      </c>
      <c r="G149" s="69">
        <v>23100</v>
      </c>
      <c r="H149" s="69">
        <v>25300</v>
      </c>
      <c r="I149" s="72">
        <f t="shared" si="4"/>
        <v>156.32422863129003</v>
      </c>
      <c r="J149" s="72">
        <f t="shared" si="5"/>
        <v>100</v>
      </c>
      <c r="K149" s="72">
        <f t="shared" si="6"/>
        <v>109.52380952380953</v>
      </c>
    </row>
    <row r="150" spans="1:11" s="7" customFormat="1" ht="15">
      <c r="A150" s="60"/>
      <c r="B150" s="16"/>
      <c r="C150" s="101">
        <v>3293</v>
      </c>
      <c r="D150" s="16" t="s">
        <v>319</v>
      </c>
      <c r="E150" s="69">
        <v>100831.02</v>
      </c>
      <c r="F150" s="69">
        <v>90000</v>
      </c>
      <c r="G150" s="69">
        <v>90000</v>
      </c>
      <c r="H150" s="69">
        <v>90000</v>
      </c>
      <c r="I150" s="72">
        <f t="shared" si="4"/>
        <v>89.25824612306808</v>
      </c>
      <c r="J150" s="72">
        <f t="shared" si="5"/>
        <v>100</v>
      </c>
      <c r="K150" s="72">
        <f t="shared" si="6"/>
        <v>100</v>
      </c>
    </row>
    <row r="151" spans="1:11" s="7" customFormat="1" ht="15">
      <c r="A151" s="60"/>
      <c r="B151" s="16"/>
      <c r="C151" s="101">
        <v>3299</v>
      </c>
      <c r="D151" s="16" t="s">
        <v>789</v>
      </c>
      <c r="E151" s="69">
        <v>74639.73</v>
      </c>
      <c r="F151" s="69">
        <v>40000</v>
      </c>
      <c r="G151" s="69">
        <v>40000</v>
      </c>
      <c r="H151" s="69">
        <v>70000</v>
      </c>
      <c r="I151" s="72">
        <f t="shared" si="4"/>
        <v>53.59076191727918</v>
      </c>
      <c r="J151" s="72">
        <f t="shared" si="5"/>
        <v>100</v>
      </c>
      <c r="K151" s="72">
        <f t="shared" si="6"/>
        <v>175</v>
      </c>
    </row>
    <row r="152" spans="1:11" s="7" customFormat="1" ht="15">
      <c r="A152" s="54"/>
      <c r="B152" s="19"/>
      <c r="C152" s="98">
        <v>34</v>
      </c>
      <c r="D152" s="19" t="s">
        <v>324</v>
      </c>
      <c r="E152" s="70">
        <f>E153</f>
        <v>51153.97</v>
      </c>
      <c r="F152" s="70">
        <f>F153</f>
        <v>31000</v>
      </c>
      <c r="G152" s="70">
        <f>G153</f>
        <v>31000</v>
      </c>
      <c r="H152" s="70">
        <f>H153</f>
        <v>31000</v>
      </c>
      <c r="I152" s="72">
        <f t="shared" si="4"/>
        <v>60.601357040323556</v>
      </c>
      <c r="J152" s="72">
        <f t="shared" si="5"/>
        <v>100</v>
      </c>
      <c r="K152" s="72">
        <f t="shared" si="6"/>
        <v>100</v>
      </c>
    </row>
    <row r="153" spans="1:11" s="7" customFormat="1" ht="15">
      <c r="A153" s="54"/>
      <c r="B153" s="19"/>
      <c r="C153" s="98">
        <v>343</v>
      </c>
      <c r="D153" s="19" t="s">
        <v>325</v>
      </c>
      <c r="E153" s="70">
        <f>E156+E155+E154</f>
        <v>51153.97</v>
      </c>
      <c r="F153" s="70">
        <f>F156+F155+F154</f>
        <v>31000</v>
      </c>
      <c r="G153" s="70">
        <f>G156+G155+G154</f>
        <v>31000</v>
      </c>
      <c r="H153" s="70">
        <f>H156+H155+H154</f>
        <v>31000</v>
      </c>
      <c r="I153" s="72">
        <f t="shared" si="4"/>
        <v>60.601357040323556</v>
      </c>
      <c r="J153" s="72">
        <f t="shared" si="5"/>
        <v>100</v>
      </c>
      <c r="K153" s="72">
        <f t="shared" si="6"/>
        <v>100</v>
      </c>
    </row>
    <row r="154" spans="1:11" s="4" customFormat="1" ht="14.25">
      <c r="A154" s="60"/>
      <c r="B154" s="16"/>
      <c r="C154" s="101">
        <v>3431</v>
      </c>
      <c r="D154" s="16" t="s">
        <v>326</v>
      </c>
      <c r="E154" s="69">
        <v>7826.98</v>
      </c>
      <c r="F154" s="69">
        <v>6000</v>
      </c>
      <c r="G154" s="69">
        <v>6000</v>
      </c>
      <c r="H154" s="69">
        <v>6000</v>
      </c>
      <c r="I154" s="72">
        <f t="shared" si="4"/>
        <v>76.65791914633742</v>
      </c>
      <c r="J154" s="72">
        <f t="shared" si="5"/>
        <v>100</v>
      </c>
      <c r="K154" s="72">
        <f t="shared" si="6"/>
        <v>100</v>
      </c>
    </row>
    <row r="155" spans="1:11" s="4" customFormat="1" ht="14.25">
      <c r="A155" s="60"/>
      <c r="B155" s="16"/>
      <c r="C155" s="101">
        <v>3433</v>
      </c>
      <c r="D155" s="16" t="s">
        <v>328</v>
      </c>
      <c r="E155" s="69">
        <v>18896.1</v>
      </c>
      <c r="F155" s="69">
        <v>0</v>
      </c>
      <c r="G155" s="69">
        <v>0</v>
      </c>
      <c r="H155" s="69">
        <v>0</v>
      </c>
      <c r="I155" s="72">
        <f t="shared" si="4"/>
        <v>0</v>
      </c>
      <c r="J155" s="72"/>
      <c r="K155" s="72"/>
    </row>
    <row r="156" spans="1:11" s="7" customFormat="1" ht="15">
      <c r="A156" s="60"/>
      <c r="B156" s="16"/>
      <c r="C156" s="101">
        <v>3434</v>
      </c>
      <c r="D156" s="16" t="s">
        <v>329</v>
      </c>
      <c r="E156" s="69">
        <v>24430.89</v>
      </c>
      <c r="F156" s="69">
        <v>25000</v>
      </c>
      <c r="G156" s="69">
        <v>25000</v>
      </c>
      <c r="H156" s="69">
        <v>25000</v>
      </c>
      <c r="I156" s="72">
        <f t="shared" si="4"/>
        <v>102.3294689632674</v>
      </c>
      <c r="J156" s="72">
        <f t="shared" si="5"/>
        <v>100</v>
      </c>
      <c r="K156" s="72">
        <f t="shared" si="6"/>
        <v>100</v>
      </c>
    </row>
    <row r="157" spans="1:11" s="7" customFormat="1" ht="15">
      <c r="A157" s="60"/>
      <c r="B157" s="16"/>
      <c r="C157" s="102">
        <v>35</v>
      </c>
      <c r="D157" s="79" t="s">
        <v>895</v>
      </c>
      <c r="E157" s="70">
        <f>E159</f>
        <v>528.3</v>
      </c>
      <c r="F157" s="70">
        <f>F159</f>
        <v>10000</v>
      </c>
      <c r="G157" s="70">
        <f>G159</f>
        <v>10000</v>
      </c>
      <c r="H157" s="70">
        <f>H159</f>
        <v>78000</v>
      </c>
      <c r="I157" s="72">
        <f t="shared" si="4"/>
        <v>1892.8639030853685</v>
      </c>
      <c r="J157" s="72">
        <f t="shared" si="5"/>
        <v>100</v>
      </c>
      <c r="K157" s="72">
        <f t="shared" si="6"/>
        <v>780</v>
      </c>
    </row>
    <row r="158" spans="1:11" s="7" customFormat="1" ht="15">
      <c r="A158" s="60"/>
      <c r="B158" s="16"/>
      <c r="C158" s="102">
        <v>352</v>
      </c>
      <c r="D158" s="79" t="s">
        <v>896</v>
      </c>
      <c r="E158" s="70"/>
      <c r="F158" s="70"/>
      <c r="G158" s="70"/>
      <c r="H158" s="70"/>
      <c r="I158" s="72"/>
      <c r="J158" s="72"/>
      <c r="K158" s="72"/>
    </row>
    <row r="159" spans="1:11" s="7" customFormat="1" ht="15">
      <c r="A159" s="60"/>
      <c r="B159" s="16"/>
      <c r="C159" s="102"/>
      <c r="D159" s="79" t="s">
        <v>897</v>
      </c>
      <c r="E159" s="70">
        <f>E161</f>
        <v>528.3</v>
      </c>
      <c r="F159" s="70">
        <f>F161</f>
        <v>10000</v>
      </c>
      <c r="G159" s="70">
        <f>G161</f>
        <v>10000</v>
      </c>
      <c r="H159" s="70">
        <f>H161</f>
        <v>78000</v>
      </c>
      <c r="I159" s="72">
        <f t="shared" si="4"/>
        <v>1892.8639030853685</v>
      </c>
      <c r="J159" s="72">
        <f t="shared" si="5"/>
        <v>100</v>
      </c>
      <c r="K159" s="72">
        <f t="shared" si="6"/>
        <v>780</v>
      </c>
    </row>
    <row r="160" spans="1:11" s="7" customFormat="1" ht="15">
      <c r="A160" s="60"/>
      <c r="B160" s="16"/>
      <c r="C160" s="103">
        <v>3523</v>
      </c>
      <c r="D160" s="93" t="s">
        <v>898</v>
      </c>
      <c r="E160" s="69"/>
      <c r="F160" s="69"/>
      <c r="G160" s="69"/>
      <c r="H160" s="69"/>
      <c r="I160" s="72"/>
      <c r="J160" s="72"/>
      <c r="K160" s="72"/>
    </row>
    <row r="161" spans="1:11" s="7" customFormat="1" ht="15">
      <c r="A161" s="60"/>
      <c r="B161" s="16"/>
      <c r="C161" s="102"/>
      <c r="D161" s="93" t="s">
        <v>899</v>
      </c>
      <c r="E161" s="69">
        <v>528.3</v>
      </c>
      <c r="F161" s="69">
        <v>10000</v>
      </c>
      <c r="G161" s="69">
        <v>10000</v>
      </c>
      <c r="H161" s="69">
        <v>78000</v>
      </c>
      <c r="I161" s="72">
        <f t="shared" si="4"/>
        <v>1892.8639030853685</v>
      </c>
      <c r="J161" s="72">
        <f t="shared" si="5"/>
        <v>100</v>
      </c>
      <c r="K161" s="72">
        <f t="shared" si="6"/>
        <v>780</v>
      </c>
    </row>
    <row r="162" spans="1:11" s="7" customFormat="1" ht="15">
      <c r="A162" s="59"/>
      <c r="B162" s="19"/>
      <c r="C162" s="98">
        <v>36</v>
      </c>
      <c r="D162" s="19" t="s">
        <v>685</v>
      </c>
      <c r="E162" s="70">
        <f aca="true" t="shared" si="7" ref="E162:H163">E163</f>
        <v>129636.79</v>
      </c>
      <c r="F162" s="70">
        <f t="shared" si="7"/>
        <v>124100</v>
      </c>
      <c r="G162" s="70">
        <f t="shared" si="7"/>
        <v>124100</v>
      </c>
      <c r="H162" s="70">
        <f t="shared" si="7"/>
        <v>128000</v>
      </c>
      <c r="I162" s="72">
        <f t="shared" si="4"/>
        <v>95.72899791795216</v>
      </c>
      <c r="J162" s="72">
        <f t="shared" si="5"/>
        <v>100</v>
      </c>
      <c r="K162" s="72">
        <f t="shared" si="6"/>
        <v>103.1426269137792</v>
      </c>
    </row>
    <row r="163" spans="1:11" s="7" customFormat="1" ht="15">
      <c r="A163" s="59"/>
      <c r="B163" s="19"/>
      <c r="C163" s="98">
        <v>363</v>
      </c>
      <c r="D163" s="19" t="s">
        <v>686</v>
      </c>
      <c r="E163" s="70">
        <f t="shared" si="7"/>
        <v>129636.79</v>
      </c>
      <c r="F163" s="70">
        <f t="shared" si="7"/>
        <v>124100</v>
      </c>
      <c r="G163" s="70">
        <f t="shared" si="7"/>
        <v>124100</v>
      </c>
      <c r="H163" s="70">
        <f t="shared" si="7"/>
        <v>128000</v>
      </c>
      <c r="I163" s="72">
        <f t="shared" si="4"/>
        <v>95.72899791795216</v>
      </c>
      <c r="J163" s="72">
        <f t="shared" si="5"/>
        <v>100</v>
      </c>
      <c r="K163" s="72">
        <f t="shared" si="6"/>
        <v>103.1426269137792</v>
      </c>
    </row>
    <row r="164" spans="1:11" s="7" customFormat="1" ht="15">
      <c r="A164" s="53"/>
      <c r="B164" s="16"/>
      <c r="C164" s="101">
        <v>3631</v>
      </c>
      <c r="D164" s="16" t="s">
        <v>687</v>
      </c>
      <c r="E164" s="69">
        <v>129636.79</v>
      </c>
      <c r="F164" s="69">
        <v>124100</v>
      </c>
      <c r="G164" s="69">
        <v>124100</v>
      </c>
      <c r="H164" s="69">
        <v>128000</v>
      </c>
      <c r="I164" s="72">
        <f t="shared" si="4"/>
        <v>95.72899791795216</v>
      </c>
      <c r="J164" s="72">
        <f t="shared" si="5"/>
        <v>100</v>
      </c>
      <c r="K164" s="72">
        <f t="shared" si="6"/>
        <v>103.1426269137792</v>
      </c>
    </row>
    <row r="165" spans="1:11" s="7" customFormat="1" ht="15">
      <c r="A165" s="54"/>
      <c r="B165" s="19"/>
      <c r="C165" s="98">
        <v>37</v>
      </c>
      <c r="D165" s="19" t="s">
        <v>437</v>
      </c>
      <c r="E165" s="70"/>
      <c r="F165" s="70"/>
      <c r="G165" s="70"/>
      <c r="H165" s="70"/>
      <c r="I165" s="72"/>
      <c r="J165" s="72"/>
      <c r="K165" s="72"/>
    </row>
    <row r="166" spans="1:11" s="7" customFormat="1" ht="15">
      <c r="A166" s="54"/>
      <c r="B166" s="19"/>
      <c r="C166" s="98"/>
      <c r="D166" s="19" t="s">
        <v>438</v>
      </c>
      <c r="E166" s="70">
        <f>E167</f>
        <v>765165.8400000001</v>
      </c>
      <c r="F166" s="70">
        <f>F167</f>
        <v>833900</v>
      </c>
      <c r="G166" s="70">
        <f>G167</f>
        <v>833900</v>
      </c>
      <c r="H166" s="70">
        <f>H167</f>
        <v>923450</v>
      </c>
      <c r="I166" s="72">
        <f t="shared" si="4"/>
        <v>108.98291016232507</v>
      </c>
      <c r="J166" s="72">
        <f t="shared" si="5"/>
        <v>100</v>
      </c>
      <c r="K166" s="72">
        <f t="shared" si="6"/>
        <v>110.73869768557381</v>
      </c>
    </row>
    <row r="167" spans="1:11" s="7" customFormat="1" ht="15">
      <c r="A167" s="54"/>
      <c r="B167" s="19"/>
      <c r="C167" s="98">
        <v>372</v>
      </c>
      <c r="D167" s="19" t="s">
        <v>439</v>
      </c>
      <c r="E167" s="70">
        <f>E169+E168</f>
        <v>765165.8400000001</v>
      </c>
      <c r="F167" s="70">
        <f>F169+F168</f>
        <v>833900</v>
      </c>
      <c r="G167" s="70">
        <f>G169+G168</f>
        <v>833900</v>
      </c>
      <c r="H167" s="70">
        <f>H169+H168</f>
        <v>923450</v>
      </c>
      <c r="I167" s="72">
        <f t="shared" si="4"/>
        <v>108.98291016232507</v>
      </c>
      <c r="J167" s="72">
        <f t="shared" si="5"/>
        <v>100</v>
      </c>
      <c r="K167" s="72">
        <f t="shared" si="6"/>
        <v>110.73869768557381</v>
      </c>
    </row>
    <row r="168" spans="1:11" s="4" customFormat="1" ht="14.25">
      <c r="A168" s="60"/>
      <c r="B168" s="16"/>
      <c r="C168" s="101">
        <v>3721</v>
      </c>
      <c r="D168" s="16" t="s">
        <v>440</v>
      </c>
      <c r="E168" s="69">
        <v>177128.3</v>
      </c>
      <c r="F168" s="69">
        <v>155000</v>
      </c>
      <c r="G168" s="69">
        <v>155000</v>
      </c>
      <c r="H168" s="69">
        <v>183450</v>
      </c>
      <c r="I168" s="72">
        <f t="shared" si="4"/>
        <v>87.50719111514084</v>
      </c>
      <c r="J168" s="72">
        <f t="shared" si="5"/>
        <v>100</v>
      </c>
      <c r="K168" s="72">
        <f t="shared" si="6"/>
        <v>118.35483870967742</v>
      </c>
    </row>
    <row r="169" spans="1:11" s="4" customFormat="1" ht="14.25">
      <c r="A169" s="60"/>
      <c r="B169" s="16"/>
      <c r="C169" s="101">
        <v>3722</v>
      </c>
      <c r="D169" s="16" t="s">
        <v>378</v>
      </c>
      <c r="E169" s="69">
        <v>588037.54</v>
      </c>
      <c r="F169" s="69">
        <v>678900</v>
      </c>
      <c r="G169" s="69">
        <v>678900</v>
      </c>
      <c r="H169" s="69">
        <v>740000</v>
      </c>
      <c r="I169" s="72">
        <f t="shared" si="4"/>
        <v>115.4518128213379</v>
      </c>
      <c r="J169" s="72">
        <f t="shared" si="5"/>
        <v>100</v>
      </c>
      <c r="K169" s="72">
        <f t="shared" si="6"/>
        <v>108.99985270290176</v>
      </c>
    </row>
    <row r="170" spans="1:11" s="7" customFormat="1" ht="15">
      <c r="A170" s="54"/>
      <c r="B170" s="19"/>
      <c r="C170" s="98">
        <v>38</v>
      </c>
      <c r="D170" s="19" t="s">
        <v>457</v>
      </c>
      <c r="E170" s="70">
        <f>E171+E176+E173</f>
        <v>625321.81</v>
      </c>
      <c r="F170" s="70">
        <f>F171+F176+F173</f>
        <v>823754.14</v>
      </c>
      <c r="G170" s="70">
        <f>G171+G176+G173</f>
        <v>823754.14</v>
      </c>
      <c r="H170" s="70">
        <f>H171+H176+H173</f>
        <v>911574.29</v>
      </c>
      <c r="I170" s="72">
        <f t="shared" si="4"/>
        <v>131.7328336908639</v>
      </c>
      <c r="J170" s="72">
        <f t="shared" si="5"/>
        <v>100</v>
      </c>
      <c r="K170" s="72">
        <f t="shared" si="6"/>
        <v>110.6609661470108</v>
      </c>
    </row>
    <row r="171" spans="1:11" s="7" customFormat="1" ht="15">
      <c r="A171" s="54"/>
      <c r="B171" s="19"/>
      <c r="C171" s="98">
        <v>381</v>
      </c>
      <c r="D171" s="19" t="s">
        <v>336</v>
      </c>
      <c r="E171" s="70">
        <f>E172</f>
        <v>601665.77</v>
      </c>
      <c r="F171" s="70">
        <f>F172</f>
        <v>785360</v>
      </c>
      <c r="G171" s="70">
        <f>G172</f>
        <v>785360</v>
      </c>
      <c r="H171" s="70">
        <f>H172</f>
        <v>879800</v>
      </c>
      <c r="I171" s="72">
        <f t="shared" si="4"/>
        <v>130.5309424533159</v>
      </c>
      <c r="J171" s="72">
        <f t="shared" si="5"/>
        <v>100</v>
      </c>
      <c r="K171" s="72">
        <f t="shared" si="6"/>
        <v>112.02505857186513</v>
      </c>
    </row>
    <row r="172" spans="1:11" s="7" customFormat="1" ht="15">
      <c r="A172" s="60"/>
      <c r="B172" s="16"/>
      <c r="C172" s="101">
        <v>3811</v>
      </c>
      <c r="D172" s="16" t="s">
        <v>235</v>
      </c>
      <c r="E172" s="69">
        <v>601665.77</v>
      </c>
      <c r="F172" s="69">
        <v>785360</v>
      </c>
      <c r="G172" s="69">
        <v>785360</v>
      </c>
      <c r="H172" s="69">
        <v>879800</v>
      </c>
      <c r="I172" s="72">
        <f t="shared" si="4"/>
        <v>130.5309424533159</v>
      </c>
      <c r="J172" s="72">
        <f t="shared" si="5"/>
        <v>100</v>
      </c>
      <c r="K172" s="72">
        <f t="shared" si="6"/>
        <v>112.02505857186513</v>
      </c>
    </row>
    <row r="173" spans="1:11" s="7" customFormat="1" ht="15">
      <c r="A173" s="54"/>
      <c r="B173" s="19"/>
      <c r="C173" s="98">
        <v>382</v>
      </c>
      <c r="D173" s="19" t="s">
        <v>489</v>
      </c>
      <c r="E173" s="70">
        <f>E174</f>
        <v>23656.04</v>
      </c>
      <c r="F173" s="70">
        <f>F174</f>
        <v>10000</v>
      </c>
      <c r="G173" s="70">
        <f>G174</f>
        <v>10000</v>
      </c>
      <c r="H173" s="70">
        <f>H174</f>
        <v>0</v>
      </c>
      <c r="I173" s="72">
        <f t="shared" si="4"/>
        <v>42.27250207557985</v>
      </c>
      <c r="J173" s="72">
        <f t="shared" si="5"/>
        <v>100</v>
      </c>
      <c r="K173" s="72">
        <f t="shared" si="6"/>
        <v>0</v>
      </c>
    </row>
    <row r="174" spans="1:11" s="7" customFormat="1" ht="15">
      <c r="A174" s="60"/>
      <c r="B174" s="16"/>
      <c r="C174" s="101">
        <v>3821</v>
      </c>
      <c r="D174" s="16" t="s">
        <v>674</v>
      </c>
      <c r="E174" s="69">
        <v>23656.04</v>
      </c>
      <c r="F174" s="69">
        <v>10000</v>
      </c>
      <c r="G174" s="69">
        <v>10000</v>
      </c>
      <c r="H174" s="69">
        <v>0</v>
      </c>
      <c r="I174" s="72">
        <f t="shared" si="4"/>
        <v>42.27250207557985</v>
      </c>
      <c r="J174" s="72">
        <f t="shared" si="5"/>
        <v>100</v>
      </c>
      <c r="K174" s="72">
        <f t="shared" si="6"/>
        <v>0</v>
      </c>
    </row>
    <row r="175" spans="1:11" s="7" customFormat="1" ht="15">
      <c r="A175" s="60"/>
      <c r="B175" s="16"/>
      <c r="C175" s="101">
        <v>3822</v>
      </c>
      <c r="D175" s="16" t="s">
        <v>933</v>
      </c>
      <c r="E175" s="69"/>
      <c r="F175" s="69"/>
      <c r="G175" s="69"/>
      <c r="H175" s="69"/>
      <c r="I175" s="72"/>
      <c r="J175" s="72"/>
      <c r="K175" s="72"/>
    </row>
    <row r="176" spans="1:11" s="4" customFormat="1" ht="14.25">
      <c r="A176" s="54"/>
      <c r="B176" s="19"/>
      <c r="C176" s="98">
        <v>385</v>
      </c>
      <c r="D176" s="19" t="s">
        <v>379</v>
      </c>
      <c r="E176" s="70">
        <f>E177</f>
        <v>0</v>
      </c>
      <c r="F176" s="70">
        <f>F177</f>
        <v>28394.14</v>
      </c>
      <c r="G176" s="70">
        <f>G177</f>
        <v>28394.14</v>
      </c>
      <c r="H176" s="70">
        <f>H177</f>
        <v>31774.29</v>
      </c>
      <c r="I176" s="72"/>
      <c r="J176" s="72">
        <f t="shared" si="5"/>
        <v>100</v>
      </c>
      <c r="K176" s="72">
        <f t="shared" si="6"/>
        <v>111.90439294868591</v>
      </c>
    </row>
    <row r="177" spans="1:11" s="4" customFormat="1" ht="14.25">
      <c r="A177" s="60"/>
      <c r="B177" s="16"/>
      <c r="C177" s="101">
        <v>3851</v>
      </c>
      <c r="D177" s="16" t="s">
        <v>380</v>
      </c>
      <c r="E177" s="69">
        <v>0</v>
      </c>
      <c r="F177" s="69">
        <v>28394.14</v>
      </c>
      <c r="G177" s="69">
        <v>28394.14</v>
      </c>
      <c r="H177" s="69">
        <v>31774.29</v>
      </c>
      <c r="I177" s="72"/>
      <c r="J177" s="72">
        <f t="shared" si="5"/>
        <v>100</v>
      </c>
      <c r="K177" s="72">
        <f t="shared" si="6"/>
        <v>111.90439294868591</v>
      </c>
    </row>
    <row r="178" spans="1:11" s="4" customFormat="1" ht="14.25">
      <c r="A178" s="60"/>
      <c r="B178" s="16"/>
      <c r="C178" s="101"/>
      <c r="D178" s="16"/>
      <c r="E178" s="70"/>
      <c r="F178" s="70"/>
      <c r="G178" s="70"/>
      <c r="H178" s="70"/>
      <c r="I178" s="72"/>
      <c r="J178" s="72"/>
      <c r="K178" s="72"/>
    </row>
    <row r="179" spans="1:11" s="4" customFormat="1" ht="14.25">
      <c r="A179" s="54"/>
      <c r="B179" s="19"/>
      <c r="C179" s="65">
        <v>4</v>
      </c>
      <c r="D179" s="19" t="s">
        <v>369</v>
      </c>
      <c r="E179" s="70"/>
      <c r="F179" s="70"/>
      <c r="G179" s="70"/>
      <c r="H179" s="70"/>
      <c r="I179" s="72"/>
      <c r="J179" s="72"/>
      <c r="K179" s="72"/>
    </row>
    <row r="180" spans="1:11" s="4" customFormat="1" ht="14.25">
      <c r="A180" s="54"/>
      <c r="B180" s="19"/>
      <c r="C180" s="65"/>
      <c r="D180" s="19" t="s">
        <v>330</v>
      </c>
      <c r="E180" s="70">
        <f>E181+E188+E204</f>
        <v>7066453.05</v>
      </c>
      <c r="F180" s="70">
        <f>F181+F188+F204</f>
        <v>8322200</v>
      </c>
      <c r="G180" s="70">
        <f>G181+G188+G204</f>
        <v>8322200</v>
      </c>
      <c r="H180" s="70">
        <f>H181+H188+H204</f>
        <v>8672100</v>
      </c>
      <c r="I180" s="72">
        <f aca="true" t="shared" si="8" ref="I180:I206">F180/E180*100</f>
        <v>117.77054119110011</v>
      </c>
      <c r="J180" s="72">
        <f aca="true" t="shared" si="9" ref="J180:J206">G180/F180*100</f>
        <v>100</v>
      </c>
      <c r="K180" s="72">
        <f aca="true" t="shared" si="10" ref="K180:K206">H180/G180*100</f>
        <v>104.20441710124726</v>
      </c>
    </row>
    <row r="181" spans="1:11" s="4" customFormat="1" ht="14.25">
      <c r="A181" s="54"/>
      <c r="B181" s="19"/>
      <c r="C181" s="65">
        <v>41</v>
      </c>
      <c r="D181" s="19" t="s">
        <v>441</v>
      </c>
      <c r="E181" s="70">
        <f>E182+E184</f>
        <v>412386.17</v>
      </c>
      <c r="F181" s="70">
        <f>F182+F184</f>
        <v>495000</v>
      </c>
      <c r="G181" s="70">
        <f>G182+G184</f>
        <v>495000</v>
      </c>
      <c r="H181" s="70">
        <f>H182+H184</f>
        <v>262100</v>
      </c>
      <c r="I181" s="72">
        <f t="shared" si="8"/>
        <v>120.03312332224915</v>
      </c>
      <c r="J181" s="72">
        <f t="shared" si="9"/>
        <v>100</v>
      </c>
      <c r="K181" s="72">
        <f t="shared" si="10"/>
        <v>52.94949494949495</v>
      </c>
    </row>
    <row r="182" spans="1:11" s="7" customFormat="1" ht="15">
      <c r="A182" s="54"/>
      <c r="B182" s="19"/>
      <c r="C182" s="65">
        <v>411</v>
      </c>
      <c r="D182" s="19" t="s">
        <v>442</v>
      </c>
      <c r="E182" s="70">
        <f>E183</f>
        <v>114494.56</v>
      </c>
      <c r="F182" s="70">
        <f>F183</f>
        <v>180000</v>
      </c>
      <c r="G182" s="70">
        <f>G183</f>
        <v>180000</v>
      </c>
      <c r="H182" s="70">
        <f>H183</f>
        <v>22100</v>
      </c>
      <c r="I182" s="72">
        <f t="shared" si="8"/>
        <v>157.21270949466944</v>
      </c>
      <c r="J182" s="72">
        <f t="shared" si="9"/>
        <v>100</v>
      </c>
      <c r="K182" s="72">
        <f t="shared" si="10"/>
        <v>12.277777777777779</v>
      </c>
    </row>
    <row r="183" spans="1:11" s="7" customFormat="1" ht="15">
      <c r="A183" s="60"/>
      <c r="B183" s="16"/>
      <c r="C183" s="66">
        <v>4111</v>
      </c>
      <c r="D183" s="16" t="s">
        <v>371</v>
      </c>
      <c r="E183" s="69">
        <v>114494.56</v>
      </c>
      <c r="F183" s="69">
        <v>180000</v>
      </c>
      <c r="G183" s="69">
        <v>180000</v>
      </c>
      <c r="H183" s="69">
        <v>22100</v>
      </c>
      <c r="I183" s="72">
        <f t="shared" si="8"/>
        <v>157.21270949466944</v>
      </c>
      <c r="J183" s="72">
        <f t="shared" si="9"/>
        <v>100</v>
      </c>
      <c r="K183" s="72">
        <f t="shared" si="10"/>
        <v>12.277777777777779</v>
      </c>
    </row>
    <row r="184" spans="1:12" s="7" customFormat="1" ht="15">
      <c r="A184" s="85"/>
      <c r="B184" s="79"/>
      <c r="C184" s="80">
        <v>412</v>
      </c>
      <c r="D184" s="79" t="s">
        <v>900</v>
      </c>
      <c r="E184" s="70">
        <f>E185+E186</f>
        <v>297891.61</v>
      </c>
      <c r="F184" s="70">
        <f>F185+F186</f>
        <v>315000</v>
      </c>
      <c r="G184" s="70">
        <f>G185+G186</f>
        <v>315000</v>
      </c>
      <c r="H184" s="70">
        <f>H185+H186</f>
        <v>240000</v>
      </c>
      <c r="I184" s="72">
        <f t="shared" si="8"/>
        <v>105.74315939948762</v>
      </c>
      <c r="J184" s="72">
        <f t="shared" si="9"/>
        <v>100</v>
      </c>
      <c r="K184" s="72">
        <f t="shared" si="10"/>
        <v>76.19047619047619</v>
      </c>
      <c r="L184" s="7" t="s">
        <v>840</v>
      </c>
    </row>
    <row r="185" spans="1:11" s="7" customFormat="1" ht="15">
      <c r="A185" s="85"/>
      <c r="B185" s="79"/>
      <c r="C185" s="96">
        <v>4124</v>
      </c>
      <c r="D185" s="93" t="s">
        <v>901</v>
      </c>
      <c r="E185" s="69">
        <v>106046.61</v>
      </c>
      <c r="F185" s="69">
        <v>65000</v>
      </c>
      <c r="G185" s="69">
        <v>65000</v>
      </c>
      <c r="H185" s="69">
        <v>40000</v>
      </c>
      <c r="I185" s="72">
        <f t="shared" si="8"/>
        <v>61.29380279105574</v>
      </c>
      <c r="J185" s="72">
        <f t="shared" si="9"/>
        <v>100</v>
      </c>
      <c r="K185" s="72">
        <f t="shared" si="10"/>
        <v>61.53846153846154</v>
      </c>
    </row>
    <row r="186" spans="1:11" s="7" customFormat="1" ht="15">
      <c r="A186" s="60"/>
      <c r="B186" s="16"/>
      <c r="C186" s="66">
        <v>4126</v>
      </c>
      <c r="D186" s="16" t="s">
        <v>792</v>
      </c>
      <c r="E186" s="69">
        <v>191845</v>
      </c>
      <c r="F186" s="69">
        <v>250000</v>
      </c>
      <c r="G186" s="69">
        <v>250000</v>
      </c>
      <c r="H186" s="69">
        <v>200000</v>
      </c>
      <c r="I186" s="72">
        <f t="shared" si="8"/>
        <v>130.313534363679</v>
      </c>
      <c r="J186" s="72">
        <f t="shared" si="9"/>
        <v>100</v>
      </c>
      <c r="K186" s="72">
        <f t="shared" si="10"/>
        <v>80</v>
      </c>
    </row>
    <row r="187" spans="1:11" s="7" customFormat="1" ht="15">
      <c r="A187" s="54"/>
      <c r="B187" s="19"/>
      <c r="C187" s="65">
        <v>42</v>
      </c>
      <c r="D187" s="19" t="s">
        <v>365</v>
      </c>
      <c r="E187" s="70"/>
      <c r="F187" s="70"/>
      <c r="G187" s="70"/>
      <c r="H187" s="70"/>
      <c r="I187" s="72"/>
      <c r="J187" s="72"/>
      <c r="K187" s="72"/>
    </row>
    <row r="188" spans="1:11" s="7" customFormat="1" ht="15">
      <c r="A188" s="54"/>
      <c r="B188" s="19"/>
      <c r="C188" s="65"/>
      <c r="D188" s="19" t="s">
        <v>332</v>
      </c>
      <c r="E188" s="70">
        <f>E189+E193+E198+E200+E202</f>
        <v>6581420.27</v>
      </c>
      <c r="F188" s="70">
        <f>F189+F193+F198+F200+F202</f>
        <v>7527200</v>
      </c>
      <c r="G188" s="70">
        <f>G189+G193+G198+G200+G202</f>
        <v>7527200</v>
      </c>
      <c r="H188" s="70">
        <f>H189+H193+H198+H200+H202</f>
        <v>8410000</v>
      </c>
      <c r="I188" s="72">
        <f t="shared" si="8"/>
        <v>114.37045031618989</v>
      </c>
      <c r="J188" s="72">
        <f t="shared" si="9"/>
        <v>100</v>
      </c>
      <c r="K188" s="72">
        <f t="shared" si="10"/>
        <v>111.72813263896269</v>
      </c>
    </row>
    <row r="189" spans="1:11" s="7" customFormat="1" ht="15">
      <c r="A189" s="54"/>
      <c r="B189" s="19"/>
      <c r="C189" s="65">
        <v>421</v>
      </c>
      <c r="D189" s="19" t="s">
        <v>352</v>
      </c>
      <c r="E189" s="70">
        <f>E191+E192+E190</f>
        <v>6144580.04</v>
      </c>
      <c r="F189" s="70">
        <f>F191+F192+F190</f>
        <v>6487500</v>
      </c>
      <c r="G189" s="70">
        <f>G191+G192+G190</f>
        <v>6487500</v>
      </c>
      <c r="H189" s="70">
        <f>H191+H192+H190</f>
        <v>7705000</v>
      </c>
      <c r="I189" s="72">
        <f t="shared" si="8"/>
        <v>105.58085268265135</v>
      </c>
      <c r="J189" s="72">
        <f t="shared" si="9"/>
        <v>100</v>
      </c>
      <c r="K189" s="72">
        <f t="shared" si="10"/>
        <v>118.76685934489404</v>
      </c>
    </row>
    <row r="190" spans="1:11" s="7" customFormat="1" ht="15">
      <c r="A190" s="54"/>
      <c r="B190" s="19"/>
      <c r="C190" s="96">
        <v>4212</v>
      </c>
      <c r="D190" s="16" t="s">
        <v>461</v>
      </c>
      <c r="E190" s="69">
        <v>0</v>
      </c>
      <c r="F190" s="69">
        <v>0</v>
      </c>
      <c r="G190" s="69">
        <v>0</v>
      </c>
      <c r="H190" s="69">
        <v>2000000</v>
      </c>
      <c r="I190" s="72"/>
      <c r="J190" s="72"/>
      <c r="K190" s="72"/>
    </row>
    <row r="191" spans="1:11" s="7" customFormat="1" ht="15">
      <c r="A191" s="60"/>
      <c r="B191" s="16"/>
      <c r="C191" s="66">
        <v>4213</v>
      </c>
      <c r="D191" s="16" t="s">
        <v>363</v>
      </c>
      <c r="E191" s="69">
        <v>2227770.5</v>
      </c>
      <c r="F191" s="69">
        <v>2327500</v>
      </c>
      <c r="G191" s="69">
        <v>2327500</v>
      </c>
      <c r="H191" s="69">
        <v>1500000</v>
      </c>
      <c r="I191" s="72">
        <f t="shared" si="8"/>
        <v>104.47665053469377</v>
      </c>
      <c r="J191" s="72">
        <f t="shared" si="9"/>
        <v>100</v>
      </c>
      <c r="K191" s="72">
        <f t="shared" si="10"/>
        <v>64.4468313641246</v>
      </c>
    </row>
    <row r="192" spans="1:15" s="4" customFormat="1" ht="14.25">
      <c r="A192" s="60"/>
      <c r="B192" s="16"/>
      <c r="C192" s="66">
        <v>4214</v>
      </c>
      <c r="D192" s="16" t="s">
        <v>353</v>
      </c>
      <c r="E192" s="69">
        <v>3916809.54</v>
      </c>
      <c r="F192" s="69">
        <v>4160000</v>
      </c>
      <c r="G192" s="69">
        <v>4160000</v>
      </c>
      <c r="H192" s="69">
        <v>4205000</v>
      </c>
      <c r="I192" s="72">
        <f t="shared" si="8"/>
        <v>106.20889163786096</v>
      </c>
      <c r="J192" s="72">
        <f t="shared" si="9"/>
        <v>100</v>
      </c>
      <c r="K192" s="72">
        <f t="shared" si="10"/>
        <v>101.08173076923077</v>
      </c>
      <c r="O192" s="4" t="s">
        <v>840</v>
      </c>
    </row>
    <row r="193" spans="1:11" s="4" customFormat="1" ht="14.25">
      <c r="A193" s="54"/>
      <c r="B193" s="19"/>
      <c r="C193" s="65">
        <v>422</v>
      </c>
      <c r="D193" s="19" t="s">
        <v>333</v>
      </c>
      <c r="E193" s="70">
        <f>E194+E197+E195+E196</f>
        <v>436840.23</v>
      </c>
      <c r="F193" s="70">
        <f>F194+F197+F195+F196</f>
        <v>732200</v>
      </c>
      <c r="G193" s="70">
        <f>G194+G197+G195+G196</f>
        <v>732200</v>
      </c>
      <c r="H193" s="70">
        <f>H194+H197+H195+H196</f>
        <v>705000</v>
      </c>
      <c r="I193" s="72">
        <f t="shared" si="8"/>
        <v>167.6127677160137</v>
      </c>
      <c r="J193" s="72">
        <f t="shared" si="9"/>
        <v>100</v>
      </c>
      <c r="K193" s="72">
        <f t="shared" si="10"/>
        <v>96.28516798688884</v>
      </c>
    </row>
    <row r="194" spans="1:11" s="4" customFormat="1" ht="14.25">
      <c r="A194" s="60"/>
      <c r="B194" s="16"/>
      <c r="C194" s="66">
        <v>4221</v>
      </c>
      <c r="D194" s="16" t="s">
        <v>462</v>
      </c>
      <c r="E194" s="69">
        <v>84302.66</v>
      </c>
      <c r="F194" s="69">
        <v>204400</v>
      </c>
      <c r="G194" s="69">
        <v>204400</v>
      </c>
      <c r="H194" s="69">
        <v>22000</v>
      </c>
      <c r="I194" s="72">
        <f t="shared" si="8"/>
        <v>242.4597278425141</v>
      </c>
      <c r="J194" s="72">
        <f t="shared" si="9"/>
        <v>100</v>
      </c>
      <c r="K194" s="72">
        <f t="shared" si="10"/>
        <v>10.76320939334638</v>
      </c>
    </row>
    <row r="195" spans="1:11" s="4" customFormat="1" ht="14.25">
      <c r="A195" s="60"/>
      <c r="B195" s="16"/>
      <c r="C195" s="66">
        <v>4222</v>
      </c>
      <c r="D195" s="16" t="s">
        <v>477</v>
      </c>
      <c r="E195" s="69">
        <v>0</v>
      </c>
      <c r="F195" s="69">
        <v>18100</v>
      </c>
      <c r="G195" s="69">
        <v>18100</v>
      </c>
      <c r="H195" s="69">
        <v>3000</v>
      </c>
      <c r="I195" s="72"/>
      <c r="J195" s="72">
        <f t="shared" si="9"/>
        <v>100</v>
      </c>
      <c r="K195" s="72">
        <f t="shared" si="10"/>
        <v>16.574585635359114</v>
      </c>
    </row>
    <row r="196" spans="1:11" s="4" customFormat="1" ht="14.25">
      <c r="A196" s="60"/>
      <c r="B196" s="16"/>
      <c r="C196" s="66">
        <v>4223</v>
      </c>
      <c r="D196" s="16" t="s">
        <v>824</v>
      </c>
      <c r="E196" s="69">
        <v>150975</v>
      </c>
      <c r="F196" s="69">
        <v>406300</v>
      </c>
      <c r="G196" s="69">
        <v>406300</v>
      </c>
      <c r="H196" s="69">
        <v>390000</v>
      </c>
      <c r="I196" s="72">
        <f t="shared" si="8"/>
        <v>269.11740354363303</v>
      </c>
      <c r="J196" s="72">
        <f t="shared" si="9"/>
        <v>100</v>
      </c>
      <c r="K196" s="72">
        <f t="shared" si="10"/>
        <v>95.98818606940685</v>
      </c>
    </row>
    <row r="197" spans="1:11" s="4" customFormat="1" ht="14.25">
      <c r="A197" s="60"/>
      <c r="B197" s="16"/>
      <c r="C197" s="66">
        <v>4227</v>
      </c>
      <c r="D197" s="16" t="s">
        <v>747</v>
      </c>
      <c r="E197" s="69">
        <v>201562.57</v>
      </c>
      <c r="F197" s="69">
        <v>103400</v>
      </c>
      <c r="G197" s="69">
        <v>103400</v>
      </c>
      <c r="H197" s="69">
        <v>290000</v>
      </c>
      <c r="I197" s="72">
        <f t="shared" si="8"/>
        <v>51.299206990662995</v>
      </c>
      <c r="J197" s="72">
        <f t="shared" si="9"/>
        <v>100</v>
      </c>
      <c r="K197" s="72">
        <f t="shared" si="10"/>
        <v>280.4642166344294</v>
      </c>
    </row>
    <row r="198" spans="1:11" s="4" customFormat="1" ht="14.25">
      <c r="A198" s="60"/>
      <c r="B198" s="16"/>
      <c r="C198" s="80">
        <v>423</v>
      </c>
      <c r="D198" s="19" t="s">
        <v>487</v>
      </c>
      <c r="E198" s="70">
        <f>E199</f>
        <v>0</v>
      </c>
      <c r="F198" s="70">
        <f>F199</f>
        <v>0</v>
      </c>
      <c r="G198" s="70">
        <f>G199</f>
        <v>0</v>
      </c>
      <c r="H198" s="70">
        <f>H199</f>
        <v>0</v>
      </c>
      <c r="I198" s="72">
        <v>0</v>
      </c>
      <c r="J198" s="72">
        <v>0</v>
      </c>
      <c r="K198" s="72">
        <v>0</v>
      </c>
    </row>
    <row r="199" spans="1:11" s="4" customFormat="1" ht="14.25">
      <c r="A199" s="60"/>
      <c r="B199" s="16"/>
      <c r="C199" s="66">
        <v>4231</v>
      </c>
      <c r="D199" s="16" t="s">
        <v>488</v>
      </c>
      <c r="E199" s="69">
        <v>0</v>
      </c>
      <c r="F199" s="69">
        <v>0</v>
      </c>
      <c r="G199" s="69">
        <v>0</v>
      </c>
      <c r="H199" s="69">
        <v>0</v>
      </c>
      <c r="I199" s="72">
        <v>0</v>
      </c>
      <c r="J199" s="72">
        <v>0</v>
      </c>
      <c r="K199" s="72">
        <v>0</v>
      </c>
    </row>
    <row r="200" spans="1:11" s="4" customFormat="1" ht="14.25">
      <c r="A200" s="60"/>
      <c r="B200" s="16"/>
      <c r="C200" s="80">
        <v>425</v>
      </c>
      <c r="D200" s="79" t="s">
        <v>845</v>
      </c>
      <c r="E200" s="70">
        <f>E201</f>
        <v>0</v>
      </c>
      <c r="F200" s="70">
        <f>F201</f>
        <v>57500</v>
      </c>
      <c r="G200" s="70">
        <f>G201</f>
        <v>57500</v>
      </c>
      <c r="H200" s="70">
        <f>H201</f>
        <v>0</v>
      </c>
      <c r="I200" s="72">
        <v>0</v>
      </c>
      <c r="J200" s="72">
        <f t="shared" si="9"/>
        <v>100</v>
      </c>
      <c r="K200" s="72">
        <f t="shared" si="10"/>
        <v>0</v>
      </c>
    </row>
    <row r="201" spans="1:11" s="4" customFormat="1" ht="14.25">
      <c r="A201" s="60"/>
      <c r="B201" s="16"/>
      <c r="C201" s="66">
        <v>4251</v>
      </c>
      <c r="D201" s="16" t="s">
        <v>846</v>
      </c>
      <c r="E201" s="69">
        <v>0</v>
      </c>
      <c r="F201" s="69">
        <v>57500</v>
      </c>
      <c r="G201" s="69">
        <v>57500</v>
      </c>
      <c r="H201" s="69">
        <v>0</v>
      </c>
      <c r="I201" s="72">
        <v>0</v>
      </c>
      <c r="J201" s="72">
        <f t="shared" si="9"/>
        <v>100</v>
      </c>
      <c r="K201" s="72">
        <f t="shared" si="10"/>
        <v>0</v>
      </c>
    </row>
    <row r="202" spans="1:11" s="4" customFormat="1" ht="14.25">
      <c r="A202" s="60"/>
      <c r="B202" s="16"/>
      <c r="C202" s="80">
        <v>426</v>
      </c>
      <c r="D202" s="79" t="s">
        <v>934</v>
      </c>
      <c r="E202" s="70">
        <f>E203</f>
        <v>0</v>
      </c>
      <c r="F202" s="70">
        <f>F203</f>
        <v>250000</v>
      </c>
      <c r="G202" s="70">
        <f>G203</f>
        <v>250000</v>
      </c>
      <c r="H202" s="70">
        <f>H203</f>
        <v>0</v>
      </c>
      <c r="I202" s="72">
        <v>0</v>
      </c>
      <c r="J202" s="72">
        <f t="shared" si="9"/>
        <v>100</v>
      </c>
      <c r="K202" s="72">
        <f t="shared" si="10"/>
        <v>0</v>
      </c>
    </row>
    <row r="203" spans="1:11" s="4" customFormat="1" ht="14.25">
      <c r="A203" s="60"/>
      <c r="B203" s="16"/>
      <c r="C203" s="66">
        <v>4264</v>
      </c>
      <c r="D203" s="16" t="s">
        <v>935</v>
      </c>
      <c r="E203" s="69">
        <v>0</v>
      </c>
      <c r="F203" s="69">
        <v>250000</v>
      </c>
      <c r="G203" s="69">
        <v>250000</v>
      </c>
      <c r="H203" s="69">
        <v>0</v>
      </c>
      <c r="I203" s="72">
        <v>0</v>
      </c>
      <c r="J203" s="72">
        <f t="shared" si="9"/>
        <v>100</v>
      </c>
      <c r="K203" s="72">
        <f t="shared" si="10"/>
        <v>0</v>
      </c>
    </row>
    <row r="204" spans="1:11" s="7" customFormat="1" ht="15">
      <c r="A204" s="54"/>
      <c r="B204" s="19"/>
      <c r="C204" s="65">
        <v>45</v>
      </c>
      <c r="D204" s="19" t="s">
        <v>748</v>
      </c>
      <c r="E204" s="70">
        <f>E205+E208</f>
        <v>72646.61</v>
      </c>
      <c r="F204" s="70">
        <f>F205+F208</f>
        <v>300000</v>
      </c>
      <c r="G204" s="70">
        <f>G205+G208</f>
        <v>300000</v>
      </c>
      <c r="H204" s="70">
        <f>H205+H208</f>
        <v>0</v>
      </c>
      <c r="I204" s="72">
        <f t="shared" si="8"/>
        <v>412.9580168985173</v>
      </c>
      <c r="J204" s="72">
        <f t="shared" si="9"/>
        <v>100</v>
      </c>
      <c r="K204" s="72">
        <f t="shared" si="10"/>
        <v>0</v>
      </c>
    </row>
    <row r="205" spans="1:11" s="4" customFormat="1" ht="14.25">
      <c r="A205" s="54"/>
      <c r="B205" s="19"/>
      <c r="C205" s="80">
        <v>451</v>
      </c>
      <c r="D205" s="19" t="s">
        <v>749</v>
      </c>
      <c r="E205" s="70">
        <f>E206</f>
        <v>72646.61</v>
      </c>
      <c r="F205" s="70">
        <f>F206</f>
        <v>300000</v>
      </c>
      <c r="G205" s="70">
        <f>G206</f>
        <v>300000</v>
      </c>
      <c r="H205" s="70">
        <f>H206</f>
        <v>0</v>
      </c>
      <c r="I205" s="72">
        <f t="shared" si="8"/>
        <v>412.9580168985173</v>
      </c>
      <c r="J205" s="72">
        <f t="shared" si="9"/>
        <v>100</v>
      </c>
      <c r="K205" s="72">
        <f t="shared" si="10"/>
        <v>0</v>
      </c>
    </row>
    <row r="206" spans="1:11" s="4" customFormat="1" ht="13.5" customHeight="1">
      <c r="A206" s="60"/>
      <c r="B206" s="16"/>
      <c r="C206" s="66">
        <v>4511</v>
      </c>
      <c r="D206" s="16" t="s">
        <v>749</v>
      </c>
      <c r="E206" s="69">
        <v>72646.61</v>
      </c>
      <c r="F206" s="69">
        <v>300000</v>
      </c>
      <c r="G206" s="69">
        <v>300000</v>
      </c>
      <c r="H206" s="69">
        <v>0</v>
      </c>
      <c r="I206" s="72">
        <f t="shared" si="8"/>
        <v>412.9580168985173</v>
      </c>
      <c r="J206" s="72">
        <f t="shared" si="9"/>
        <v>100</v>
      </c>
      <c r="K206" s="72">
        <f t="shared" si="10"/>
        <v>0</v>
      </c>
    </row>
    <row r="207" s="138" customFormat="1" ht="15" customHeight="1" hidden="1">
      <c r="A207" s="138" t="s">
        <v>448</v>
      </c>
    </row>
    <row r="208" spans="3:9" s="24" customFormat="1" ht="15" customHeight="1">
      <c r="C208" s="98">
        <v>453</v>
      </c>
      <c r="D208" s="19" t="s">
        <v>811</v>
      </c>
      <c r="E208" s="18"/>
      <c r="F208" s="18"/>
      <c r="G208" s="19"/>
      <c r="H208" s="78"/>
      <c r="I208" s="78"/>
    </row>
    <row r="209" spans="1:9" s="24" customFormat="1" ht="15" customHeight="1">
      <c r="A209" s="54"/>
      <c r="B209" s="55"/>
      <c r="C209" s="96">
        <v>4531</v>
      </c>
      <c r="D209" s="16" t="s">
        <v>811</v>
      </c>
      <c r="E209" s="16"/>
      <c r="F209" s="16"/>
      <c r="G209" s="16"/>
      <c r="H209" s="77"/>
      <c r="I209" s="77"/>
    </row>
    <row r="210" spans="1:9" s="24" customFormat="1" ht="15" customHeight="1">
      <c r="A210" s="54"/>
      <c r="B210" s="55"/>
      <c r="C210" s="45"/>
      <c r="D210" s="55"/>
      <c r="E210" s="16"/>
      <c r="F210" s="16"/>
      <c r="G210" s="16"/>
      <c r="H210" s="77" t="s">
        <v>840</v>
      </c>
      <c r="I210" s="77"/>
    </row>
    <row r="211" s="140" customFormat="1" ht="15" customHeight="1">
      <c r="A211" s="140" t="s">
        <v>448</v>
      </c>
    </row>
    <row r="212" spans="5:11" s="65" customFormat="1" ht="15" customHeight="1">
      <c r="E212" s="110" t="s">
        <v>822</v>
      </c>
      <c r="F212" s="34" t="s">
        <v>90</v>
      </c>
      <c r="G212" s="34" t="s">
        <v>89</v>
      </c>
      <c r="H212" s="13" t="s">
        <v>926</v>
      </c>
      <c r="I212" s="13" t="s">
        <v>188</v>
      </c>
      <c r="J212" s="13" t="s">
        <v>68</v>
      </c>
      <c r="K212" s="13" t="s">
        <v>69</v>
      </c>
    </row>
    <row r="213" spans="5:11" s="65" customFormat="1" ht="15" customHeight="1">
      <c r="E213" s="34" t="s">
        <v>85</v>
      </c>
      <c r="F213" s="34" t="s">
        <v>88</v>
      </c>
      <c r="G213" s="34" t="s">
        <v>88</v>
      </c>
      <c r="H213" s="34" t="s">
        <v>91</v>
      </c>
      <c r="I213" s="34"/>
      <c r="J213" s="119"/>
      <c r="K213" s="72"/>
    </row>
    <row r="214" spans="1:9" s="4" customFormat="1" ht="14.25">
      <c r="A214" s="59"/>
      <c r="B214" s="12"/>
      <c r="C214" s="57">
        <v>5</v>
      </c>
      <c r="D214" s="12" t="s">
        <v>443</v>
      </c>
      <c r="E214" s="12"/>
      <c r="F214" s="12"/>
      <c r="G214" s="12"/>
      <c r="H214" s="72"/>
      <c r="I214" s="72"/>
    </row>
    <row r="215" spans="1:15" s="4" customFormat="1" ht="14.25">
      <c r="A215" s="59"/>
      <c r="B215" s="12"/>
      <c r="C215" s="57"/>
      <c r="D215" s="12" t="s">
        <v>444</v>
      </c>
      <c r="E215" s="12"/>
      <c r="F215" s="12"/>
      <c r="G215" s="12"/>
      <c r="H215" s="72"/>
      <c r="I215" s="72"/>
      <c r="O215" s="4" t="s">
        <v>840</v>
      </c>
    </row>
    <row r="216" spans="1:9" s="4" customFormat="1" ht="14.25">
      <c r="A216" s="54"/>
      <c r="B216" s="19"/>
      <c r="C216" s="65">
        <v>51</v>
      </c>
      <c r="D216" s="19" t="s">
        <v>339</v>
      </c>
      <c r="E216" s="19"/>
      <c r="F216" s="19"/>
      <c r="G216" s="19"/>
      <c r="H216" s="39"/>
      <c r="I216" s="39"/>
    </row>
    <row r="217" spans="1:11" s="4" customFormat="1" ht="14.25">
      <c r="A217" s="54"/>
      <c r="B217" s="19"/>
      <c r="C217" s="65">
        <v>516</v>
      </c>
      <c r="D217" s="19" t="s">
        <v>342</v>
      </c>
      <c r="E217" s="19"/>
      <c r="F217" s="19"/>
      <c r="G217" s="19"/>
      <c r="H217" s="39"/>
      <c r="I217" s="39"/>
      <c r="K217" s="4" t="s">
        <v>840</v>
      </c>
    </row>
    <row r="218" spans="1:9" s="7" customFormat="1" ht="15">
      <c r="A218" s="54"/>
      <c r="B218" s="19"/>
      <c r="C218" s="65"/>
      <c r="D218" s="19" t="s">
        <v>343</v>
      </c>
      <c r="E218" s="19"/>
      <c r="F218" s="19"/>
      <c r="G218" s="19" t="s">
        <v>840</v>
      </c>
      <c r="H218" s="39" t="s">
        <v>840</v>
      </c>
      <c r="I218" s="39"/>
    </row>
    <row r="219" spans="1:9" s="7" customFormat="1" ht="15">
      <c r="A219" s="54"/>
      <c r="B219" s="19"/>
      <c r="C219" s="65"/>
      <c r="D219" s="19" t="s">
        <v>340</v>
      </c>
      <c r="E219" s="19"/>
      <c r="F219" s="19"/>
      <c r="G219" s="19"/>
      <c r="H219" s="39"/>
      <c r="I219" s="39"/>
    </row>
    <row r="220" spans="1:9" s="7" customFormat="1" ht="15">
      <c r="A220" s="60"/>
      <c r="B220" s="16"/>
      <c r="C220" s="66">
        <v>5161</v>
      </c>
      <c r="D220" s="16" t="s">
        <v>341</v>
      </c>
      <c r="E220" s="16"/>
      <c r="F220" s="16"/>
      <c r="G220" s="16"/>
      <c r="H220" s="39"/>
      <c r="I220" s="39"/>
    </row>
    <row r="221" spans="1:10" s="7" customFormat="1" ht="15">
      <c r="A221" s="53"/>
      <c r="B221" s="9"/>
      <c r="C221" s="58"/>
      <c r="D221" s="9" t="s">
        <v>343</v>
      </c>
      <c r="E221" s="9"/>
      <c r="F221" s="9"/>
      <c r="G221" s="9"/>
      <c r="H221" s="39"/>
      <c r="I221" s="39"/>
      <c r="J221" s="7" t="s">
        <v>840</v>
      </c>
    </row>
    <row r="222" spans="1:9" s="7" customFormat="1" ht="15">
      <c r="A222" s="53"/>
      <c r="B222" s="9"/>
      <c r="C222" s="58"/>
      <c r="D222" s="9"/>
      <c r="E222" s="9"/>
      <c r="F222" s="9"/>
      <c r="G222" s="9"/>
      <c r="H222" s="39"/>
      <c r="I222" s="39"/>
    </row>
    <row r="223" spans="1:12" s="7" customFormat="1" ht="15">
      <c r="A223" s="12" t="s">
        <v>831</v>
      </c>
      <c r="B223" s="12"/>
      <c r="C223" s="57"/>
      <c r="D223" s="12"/>
      <c r="E223" s="12"/>
      <c r="F223" s="12"/>
      <c r="G223" s="12"/>
      <c r="H223" s="39"/>
      <c r="I223" s="39"/>
      <c r="L223" s="7" t="s">
        <v>840</v>
      </c>
    </row>
    <row r="224" spans="1:9" s="7" customFormat="1" ht="15">
      <c r="A224" s="12"/>
      <c r="B224" s="12"/>
      <c r="C224" s="57"/>
      <c r="D224" s="12"/>
      <c r="E224" s="12"/>
      <c r="F224" s="12"/>
      <c r="G224" s="12"/>
      <c r="H224" s="39"/>
      <c r="I224" s="39"/>
    </row>
    <row r="225" spans="1:11" s="7" customFormat="1" ht="15">
      <c r="A225" s="12"/>
      <c r="B225" s="12"/>
      <c r="C225" s="57"/>
      <c r="D225" s="12"/>
      <c r="E225" s="110" t="s">
        <v>822</v>
      </c>
      <c r="F225" s="34" t="s">
        <v>90</v>
      </c>
      <c r="G225" s="34" t="s">
        <v>89</v>
      </c>
      <c r="H225" s="13" t="s">
        <v>90</v>
      </c>
      <c r="I225" s="13" t="s">
        <v>188</v>
      </c>
      <c r="J225" s="13" t="s">
        <v>68</v>
      </c>
      <c r="K225" s="13" t="s">
        <v>69</v>
      </c>
    </row>
    <row r="226" spans="1:11" s="7" customFormat="1" ht="15">
      <c r="A226" s="12"/>
      <c r="B226" s="12"/>
      <c r="C226" s="57"/>
      <c r="D226" s="12"/>
      <c r="E226" s="34" t="s">
        <v>85</v>
      </c>
      <c r="F226" s="34" t="s">
        <v>88</v>
      </c>
      <c r="G226" s="34" t="s">
        <v>88</v>
      </c>
      <c r="H226" s="34" t="s">
        <v>91</v>
      </c>
      <c r="I226" s="34"/>
      <c r="J226" s="119"/>
      <c r="K226" s="72"/>
    </row>
    <row r="227" spans="1:11" s="7" customFormat="1" ht="15">
      <c r="A227" s="59"/>
      <c r="B227" s="12"/>
      <c r="C227" s="57">
        <v>9</v>
      </c>
      <c r="D227" s="12" t="s">
        <v>829</v>
      </c>
      <c r="E227" s="114">
        <f>E228</f>
        <v>439633.31</v>
      </c>
      <c r="F227" s="72"/>
      <c r="G227" s="12"/>
      <c r="H227" s="72"/>
      <c r="I227" s="72"/>
      <c r="J227" s="72"/>
      <c r="K227" s="72"/>
    </row>
    <row r="228" spans="1:11" s="7" customFormat="1" ht="15">
      <c r="A228" s="59"/>
      <c r="B228" s="12"/>
      <c r="C228" s="57">
        <v>92</v>
      </c>
      <c r="D228" s="12" t="s">
        <v>832</v>
      </c>
      <c r="E228" s="114">
        <f>E229</f>
        <v>439633.31</v>
      </c>
      <c r="F228" s="12"/>
      <c r="G228" s="12"/>
      <c r="H228" s="39"/>
      <c r="I228" s="39"/>
      <c r="J228" s="39"/>
      <c r="K228" s="39"/>
    </row>
    <row r="229" spans="1:11" s="7" customFormat="1" ht="15">
      <c r="A229" s="59"/>
      <c r="B229" s="12"/>
      <c r="C229" s="57">
        <v>922</v>
      </c>
      <c r="D229" s="12" t="s">
        <v>833</v>
      </c>
      <c r="E229" s="114">
        <f>E230</f>
        <v>439633.31</v>
      </c>
      <c r="F229" s="12"/>
      <c r="G229" s="12"/>
      <c r="H229" s="39"/>
      <c r="I229" s="39"/>
      <c r="J229" s="39"/>
      <c r="K229" s="39"/>
    </row>
    <row r="230" spans="1:12" s="7" customFormat="1" ht="15">
      <c r="A230" s="59"/>
      <c r="B230" s="12"/>
      <c r="C230" s="57">
        <v>9221</v>
      </c>
      <c r="D230" s="9" t="s">
        <v>834</v>
      </c>
      <c r="E230" s="113">
        <v>439633.31</v>
      </c>
      <c r="F230" s="9"/>
      <c r="G230" s="9" t="s">
        <v>840</v>
      </c>
      <c r="H230" s="40"/>
      <c r="I230" s="40"/>
      <c r="J230" s="40"/>
      <c r="K230" s="40"/>
      <c r="L230" s="7" t="s">
        <v>840</v>
      </c>
    </row>
    <row r="231" spans="1:12" s="7" customFormat="1" ht="15">
      <c r="A231" s="59"/>
      <c r="B231" s="12"/>
      <c r="C231" s="57"/>
      <c r="D231" s="12"/>
      <c r="E231" s="9"/>
      <c r="F231" s="9"/>
      <c r="G231" s="9"/>
      <c r="H231" s="40"/>
      <c r="I231" s="40"/>
      <c r="J231" s="4" t="s">
        <v>840</v>
      </c>
      <c r="L231" s="7" t="s">
        <v>840</v>
      </c>
    </row>
    <row r="232" spans="1:10" s="7" customFormat="1" ht="15">
      <c r="A232" s="59"/>
      <c r="B232" s="12"/>
      <c r="C232" s="57"/>
      <c r="D232" s="12"/>
      <c r="E232" s="9"/>
      <c r="F232" s="9"/>
      <c r="G232" s="9"/>
      <c r="H232" s="40"/>
      <c r="I232" s="40"/>
      <c r="J232" s="4"/>
    </row>
    <row r="233" spans="1:10" s="7" customFormat="1" ht="15">
      <c r="A233" s="59"/>
      <c r="B233" s="12"/>
      <c r="C233" s="57"/>
      <c r="D233" s="12"/>
      <c r="E233" s="9"/>
      <c r="F233" s="9"/>
      <c r="G233" s="9"/>
      <c r="H233" s="40"/>
      <c r="I233" s="40"/>
      <c r="J233" s="4"/>
    </row>
    <row r="234" spans="1:10" s="7" customFormat="1" ht="15">
      <c r="A234" s="59"/>
      <c r="B234" s="12"/>
      <c r="C234" s="57"/>
      <c r="D234" s="12"/>
      <c r="E234" s="9"/>
      <c r="F234" s="9"/>
      <c r="G234" s="9"/>
      <c r="H234" s="40"/>
      <c r="I234" s="40"/>
      <c r="J234" s="4"/>
    </row>
    <row r="235" spans="1:10" s="7" customFormat="1" ht="15">
      <c r="A235" s="59"/>
      <c r="B235" s="12"/>
      <c r="C235" s="57"/>
      <c r="D235" s="12"/>
      <c r="E235" s="9"/>
      <c r="F235" s="9"/>
      <c r="G235" s="9"/>
      <c r="H235" s="40"/>
      <c r="I235" s="40"/>
      <c r="J235" s="4"/>
    </row>
    <row r="236" spans="1:10" s="7" customFormat="1" ht="15">
      <c r="A236" s="59"/>
      <c r="B236" s="12"/>
      <c r="C236" s="57"/>
      <c r="D236" s="12"/>
      <c r="E236" s="9"/>
      <c r="F236" s="9"/>
      <c r="G236" s="9"/>
      <c r="H236" s="40"/>
      <c r="I236" s="40"/>
      <c r="J236" s="4"/>
    </row>
    <row r="237" spans="1:10" s="7" customFormat="1" ht="15">
      <c r="A237" s="59"/>
      <c r="B237" s="12"/>
      <c r="C237" s="57"/>
      <c r="D237" s="12"/>
      <c r="E237" s="9"/>
      <c r="F237" s="9"/>
      <c r="G237" s="9"/>
      <c r="H237" s="40"/>
      <c r="I237" s="40"/>
      <c r="J237" s="4"/>
    </row>
    <row r="238" spans="1:10" s="7" customFormat="1" ht="15">
      <c r="A238" s="59"/>
      <c r="B238" s="12"/>
      <c r="C238" s="57"/>
      <c r="D238" s="12"/>
      <c r="E238" s="9"/>
      <c r="F238" s="9"/>
      <c r="G238" s="9"/>
      <c r="H238" s="40"/>
      <c r="I238" s="40"/>
      <c r="J238" s="4"/>
    </row>
    <row r="239" spans="1:10" s="7" customFormat="1" ht="15">
      <c r="A239" s="59"/>
      <c r="B239" s="12"/>
      <c r="C239" s="57"/>
      <c r="D239" s="12"/>
      <c r="E239" s="9"/>
      <c r="F239" s="9"/>
      <c r="G239" s="9"/>
      <c r="H239" s="40"/>
      <c r="I239" s="40"/>
      <c r="J239" s="4"/>
    </row>
    <row r="240" spans="1:10" s="7" customFormat="1" ht="15">
      <c r="A240" s="59"/>
      <c r="B240" s="12"/>
      <c r="C240" s="57"/>
      <c r="D240" s="12"/>
      <c r="E240" s="9"/>
      <c r="F240" s="9"/>
      <c r="G240" s="9"/>
      <c r="H240" s="40"/>
      <c r="I240" s="40"/>
      <c r="J240" s="4"/>
    </row>
    <row r="241" spans="1:10" s="7" customFormat="1" ht="15">
      <c r="A241" s="59"/>
      <c r="B241" s="12"/>
      <c r="C241" s="57"/>
      <c r="D241" s="12"/>
      <c r="E241" s="9"/>
      <c r="F241" s="9"/>
      <c r="G241" s="9"/>
      <c r="H241" s="40"/>
      <c r="I241" s="40"/>
      <c r="J241" s="4"/>
    </row>
    <row r="242" spans="1:10" s="7" customFormat="1" ht="15">
      <c r="A242" s="59"/>
      <c r="B242" s="12"/>
      <c r="C242" s="57"/>
      <c r="D242" s="12"/>
      <c r="E242" s="9"/>
      <c r="F242" s="9"/>
      <c r="G242" s="9"/>
      <c r="H242" s="40"/>
      <c r="I242" s="40"/>
      <c r="J242" s="4"/>
    </row>
    <row r="243" spans="1:10" s="7" customFormat="1" ht="15">
      <c r="A243" s="59"/>
      <c r="B243" s="12"/>
      <c r="C243" s="57"/>
      <c r="D243" s="12"/>
      <c r="E243" s="9"/>
      <c r="F243" s="9"/>
      <c r="G243" s="9"/>
      <c r="H243" s="40"/>
      <c r="I243" s="40"/>
      <c r="J243" s="4"/>
    </row>
    <row r="244" spans="1:10" s="7" customFormat="1" ht="15">
      <c r="A244" s="59"/>
      <c r="B244" s="12"/>
      <c r="C244" s="57"/>
      <c r="D244" s="12"/>
      <c r="E244" s="9"/>
      <c r="F244" s="9"/>
      <c r="G244" s="9"/>
      <c r="H244" s="40"/>
      <c r="I244" s="40"/>
      <c r="J244" s="4"/>
    </row>
    <row r="245" spans="1:10" s="7" customFormat="1" ht="15">
      <c r="A245" s="59"/>
      <c r="B245" s="12"/>
      <c r="C245" s="57"/>
      <c r="D245" s="12"/>
      <c r="E245" s="9"/>
      <c r="F245" s="9"/>
      <c r="G245" s="9"/>
      <c r="H245" s="40"/>
      <c r="I245" s="40"/>
      <c r="J245" s="4"/>
    </row>
    <row r="246" spans="1:10" s="7" customFormat="1" ht="15">
      <c r="A246" s="59"/>
      <c r="B246" s="12"/>
      <c r="C246" s="57"/>
      <c r="D246" s="12"/>
      <c r="E246" s="9"/>
      <c r="F246" s="9"/>
      <c r="G246" s="9"/>
      <c r="H246" s="40"/>
      <c r="I246" s="40"/>
      <c r="J246" s="4"/>
    </row>
    <row r="247" spans="1:10" s="7" customFormat="1" ht="15">
      <c r="A247" s="59"/>
      <c r="B247" s="12"/>
      <c r="C247" s="57"/>
      <c r="D247" s="12"/>
      <c r="E247" s="9"/>
      <c r="F247" s="9"/>
      <c r="G247" s="9"/>
      <c r="H247" s="40"/>
      <c r="I247" s="40"/>
      <c r="J247" s="4"/>
    </row>
    <row r="248" spans="1:10" s="7" customFormat="1" ht="15">
      <c r="A248" s="59"/>
      <c r="B248" s="12"/>
      <c r="C248" s="57"/>
      <c r="D248" s="12"/>
      <c r="E248" s="9"/>
      <c r="F248" s="9"/>
      <c r="G248" s="9"/>
      <c r="H248" s="40"/>
      <c r="I248" s="40"/>
      <c r="J248" s="4"/>
    </row>
    <row r="249" spans="1:10" s="7" customFormat="1" ht="15">
      <c r="A249" s="59"/>
      <c r="B249" s="12"/>
      <c r="C249" s="57"/>
      <c r="D249" s="12"/>
      <c r="E249" s="9"/>
      <c r="F249" s="9"/>
      <c r="G249" s="9"/>
      <c r="H249" s="40"/>
      <c r="I249" s="40"/>
      <c r="J249" s="4"/>
    </row>
    <row r="250" spans="1:10" s="7" customFormat="1" ht="15">
      <c r="A250" s="59"/>
      <c r="B250" s="12"/>
      <c r="C250" s="57"/>
      <c r="D250" s="12"/>
      <c r="E250" s="9"/>
      <c r="F250" s="9"/>
      <c r="G250" s="9"/>
      <c r="H250" s="40"/>
      <c r="I250" s="40"/>
      <c r="J250" s="4"/>
    </row>
    <row r="251" spans="1:10" s="7" customFormat="1" ht="15">
      <c r="A251" s="59"/>
      <c r="B251" s="12"/>
      <c r="C251" s="57"/>
      <c r="D251" s="12"/>
      <c r="E251" s="9"/>
      <c r="F251" s="9"/>
      <c r="G251" s="9"/>
      <c r="H251" s="40"/>
      <c r="I251" s="40"/>
      <c r="J251" s="4"/>
    </row>
    <row r="252" spans="1:10" s="7" customFormat="1" ht="15">
      <c r="A252" s="59"/>
      <c r="B252" s="12"/>
      <c r="C252" s="57"/>
      <c r="D252" s="12"/>
      <c r="E252" s="9"/>
      <c r="F252" s="9"/>
      <c r="G252" s="9"/>
      <c r="H252" s="40"/>
      <c r="I252" s="40"/>
      <c r="J252" s="4"/>
    </row>
    <row r="253" spans="1:10" s="7" customFormat="1" ht="15">
      <c r="A253" s="59"/>
      <c r="B253" s="12"/>
      <c r="C253" s="57"/>
      <c r="D253" s="12"/>
      <c r="E253" s="9"/>
      <c r="F253" s="9"/>
      <c r="G253" s="9"/>
      <c r="H253" s="40"/>
      <c r="I253" s="40"/>
      <c r="J253" s="4"/>
    </row>
    <row r="254" spans="1:10" s="7" customFormat="1" ht="15">
      <c r="A254" s="59"/>
      <c r="B254" s="12"/>
      <c r="C254" s="57"/>
      <c r="D254" s="12"/>
      <c r="E254" s="9"/>
      <c r="F254" s="9"/>
      <c r="G254" s="9"/>
      <c r="H254" s="40"/>
      <c r="I254" s="40"/>
      <c r="J254" s="4"/>
    </row>
    <row r="255" spans="1:10" s="7" customFormat="1" ht="15">
      <c r="A255" s="59"/>
      <c r="B255" s="12"/>
      <c r="C255" s="57"/>
      <c r="D255" s="12"/>
      <c r="E255" s="9"/>
      <c r="F255" s="9"/>
      <c r="G255" s="9"/>
      <c r="H255" s="40"/>
      <c r="I255" s="40"/>
      <c r="J255" s="4"/>
    </row>
    <row r="256" spans="1:10" s="7" customFormat="1" ht="15">
      <c r="A256" s="59"/>
      <c r="B256" s="12"/>
      <c r="C256" s="57"/>
      <c r="D256" s="12"/>
      <c r="E256" s="9"/>
      <c r="F256" s="9"/>
      <c r="G256" s="9"/>
      <c r="H256" s="40"/>
      <c r="I256" s="40"/>
      <c r="J256" s="4"/>
    </row>
    <row r="257" spans="1:10" s="7" customFormat="1" ht="15">
      <c r="A257" s="59"/>
      <c r="B257" s="12"/>
      <c r="C257" s="57"/>
      <c r="D257" s="12"/>
      <c r="E257" s="9"/>
      <c r="F257" s="9"/>
      <c r="G257" s="9"/>
      <c r="H257" s="40"/>
      <c r="I257" s="40"/>
      <c r="J257" s="4"/>
    </row>
    <row r="258" spans="1:9" s="4" customFormat="1" ht="14.25">
      <c r="A258" s="60"/>
      <c r="B258" s="16"/>
      <c r="C258" s="66"/>
      <c r="D258" s="16"/>
      <c r="E258" s="18" t="s">
        <v>450</v>
      </c>
      <c r="F258" s="16"/>
      <c r="G258" s="18"/>
      <c r="H258" s="39"/>
      <c r="I258" s="39"/>
    </row>
    <row r="259" spans="1:9" s="4" customFormat="1" ht="14.25">
      <c r="A259" s="60"/>
      <c r="B259" s="16"/>
      <c r="C259" s="66"/>
      <c r="D259" s="16"/>
      <c r="E259" s="18"/>
      <c r="F259" s="16"/>
      <c r="G259" s="18"/>
      <c r="H259" s="39"/>
      <c r="I259" s="39" t="s">
        <v>840</v>
      </c>
    </row>
    <row r="260" spans="1:10" s="2" customFormat="1" ht="15">
      <c r="A260" s="59"/>
      <c r="B260" s="12"/>
      <c r="C260" s="57"/>
      <c r="D260" s="12"/>
      <c r="E260" s="11" t="s">
        <v>585</v>
      </c>
      <c r="F260" s="12"/>
      <c r="G260" s="11" t="s">
        <v>840</v>
      </c>
      <c r="H260" s="39"/>
      <c r="I260" s="39"/>
      <c r="J260" s="2" t="s">
        <v>840</v>
      </c>
    </row>
    <row r="261" spans="1:9" s="2" customFormat="1" ht="15">
      <c r="A261" s="59"/>
      <c r="B261" s="12"/>
      <c r="C261" s="57"/>
      <c r="D261" s="12"/>
      <c r="E261" s="12"/>
      <c r="F261" s="12"/>
      <c r="G261" s="11"/>
      <c r="H261" s="39"/>
      <c r="I261" s="39"/>
    </row>
    <row r="262" s="133" customFormat="1" ht="15" customHeight="1">
      <c r="A262" s="133" t="s">
        <v>204</v>
      </c>
    </row>
    <row r="263" spans="1:12" ht="14.25">
      <c r="A263" s="59"/>
      <c r="B263" s="12"/>
      <c r="C263" s="57"/>
      <c r="D263" s="12"/>
      <c r="E263" s="110" t="s">
        <v>822</v>
      </c>
      <c r="F263" s="34" t="s">
        <v>90</v>
      </c>
      <c r="G263" s="34" t="s">
        <v>89</v>
      </c>
      <c r="H263" s="13" t="s">
        <v>926</v>
      </c>
      <c r="I263" s="13" t="s">
        <v>188</v>
      </c>
      <c r="J263" s="13" t="s">
        <v>68</v>
      </c>
      <c r="K263" s="13" t="s">
        <v>69</v>
      </c>
      <c r="L263" s="1" t="s">
        <v>840</v>
      </c>
    </row>
    <row r="264" spans="1:12" ht="14.25">
      <c r="A264" s="59" t="s">
        <v>239</v>
      </c>
      <c r="B264" s="12" t="s">
        <v>936</v>
      </c>
      <c r="C264" s="57" t="s">
        <v>930</v>
      </c>
      <c r="D264" s="11" t="s">
        <v>246</v>
      </c>
      <c r="E264" s="34" t="s">
        <v>85</v>
      </c>
      <c r="F264" s="34" t="s">
        <v>88</v>
      </c>
      <c r="G264" s="34" t="s">
        <v>88</v>
      </c>
      <c r="H264" s="34" t="s">
        <v>91</v>
      </c>
      <c r="I264" s="34"/>
      <c r="J264" s="34"/>
      <c r="K264" s="72"/>
      <c r="L264" s="1" t="s">
        <v>840</v>
      </c>
    </row>
    <row r="265" spans="1:9" ht="14.25">
      <c r="A265" s="59"/>
      <c r="B265" s="12"/>
      <c r="C265" s="57"/>
      <c r="D265" s="12"/>
      <c r="E265" s="1"/>
      <c r="F265" s="12"/>
      <c r="G265" s="120"/>
      <c r="H265" s="1"/>
      <c r="I265" s="1"/>
    </row>
    <row r="266" spans="1:11" ht="14.25">
      <c r="A266" s="59"/>
      <c r="B266" s="12"/>
      <c r="C266" s="57"/>
      <c r="D266" s="12"/>
      <c r="E266" s="91" t="s">
        <v>840</v>
      </c>
      <c r="F266" s="12"/>
      <c r="G266" s="38"/>
      <c r="H266" s="91" t="s">
        <v>840</v>
      </c>
      <c r="I266" s="91"/>
      <c r="J266" s="91"/>
      <c r="K266" s="38"/>
    </row>
    <row r="267" spans="1:12" ht="14.25">
      <c r="A267" s="59"/>
      <c r="B267" s="107" t="s">
        <v>937</v>
      </c>
      <c r="C267" s="57"/>
      <c r="D267" s="12" t="s">
        <v>939</v>
      </c>
      <c r="E267" s="38">
        <f>E989+E918+E773+E687+E484+E454+E269+E359+E539+E858+E1068</f>
        <v>13133026.87</v>
      </c>
      <c r="F267" s="38">
        <f>F989+F918+F773+F687+F484+F454+F269+F359+F539+F858+F1068</f>
        <v>14450000</v>
      </c>
      <c r="G267" s="38">
        <f>G989+G918+G773+G687+G484+G454+G269+G359+G539+G858+G1068</f>
        <v>14450000</v>
      </c>
      <c r="H267" s="38">
        <f>H989+H918+H773+H687+H484+H454+H269+H359+H539+H858+H1068</f>
        <v>15555800</v>
      </c>
      <c r="I267" s="72">
        <f aca="true" t="shared" si="11" ref="I267:I330">F267/E267*100</f>
        <v>110.02794818769759</v>
      </c>
      <c r="J267" s="72">
        <f aca="true" t="shared" si="12" ref="J267:J330">G267/F267*100</f>
        <v>100</v>
      </c>
      <c r="K267" s="72">
        <f aca="true" t="shared" si="13" ref="K267:K330">H267/G267*100</f>
        <v>107.65259515570935</v>
      </c>
      <c r="L267" s="1" t="s">
        <v>840</v>
      </c>
    </row>
    <row r="268" spans="1:12" ht="14.25">
      <c r="A268" s="59"/>
      <c r="B268" s="12"/>
      <c r="C268" s="57"/>
      <c r="D268" s="12"/>
      <c r="E268" s="67"/>
      <c r="F268" s="67"/>
      <c r="G268" s="67"/>
      <c r="H268" s="67"/>
      <c r="I268" s="72"/>
      <c r="J268" s="72"/>
      <c r="K268" s="72"/>
      <c r="L268" s="1" t="s">
        <v>840</v>
      </c>
    </row>
    <row r="269" spans="1:12" ht="14.25">
      <c r="A269" s="59"/>
      <c r="B269" s="107" t="s">
        <v>938</v>
      </c>
      <c r="C269" s="57"/>
      <c r="D269" s="12" t="s">
        <v>492</v>
      </c>
      <c r="E269" s="67">
        <f>E271+E286</f>
        <v>246365.33000000002</v>
      </c>
      <c r="F269" s="67">
        <f>F271+F286</f>
        <v>234000</v>
      </c>
      <c r="G269" s="67">
        <f>G271+G286</f>
        <v>234000</v>
      </c>
      <c r="H269" s="67">
        <f>H271+H286</f>
        <v>362000</v>
      </c>
      <c r="I269" s="72">
        <f t="shared" si="11"/>
        <v>94.98089686564258</v>
      </c>
      <c r="J269" s="72">
        <f t="shared" si="12"/>
        <v>100</v>
      </c>
      <c r="K269" s="72">
        <f t="shared" si="13"/>
        <v>154.7008547008547</v>
      </c>
      <c r="L269" s="1" t="s">
        <v>840</v>
      </c>
    </row>
    <row r="270" spans="1:12" ht="14.25">
      <c r="A270" s="59"/>
      <c r="B270" s="107"/>
      <c r="C270" s="57"/>
      <c r="D270" s="12" t="s">
        <v>942</v>
      </c>
      <c r="E270" s="67"/>
      <c r="F270" s="67"/>
      <c r="G270" s="67"/>
      <c r="H270" s="67"/>
      <c r="I270" s="72"/>
      <c r="J270" s="72"/>
      <c r="K270" s="72"/>
      <c r="L270" s="1" t="s">
        <v>840</v>
      </c>
    </row>
    <row r="271" spans="1:11" ht="14.25">
      <c r="A271" s="59"/>
      <c r="B271" s="107" t="s">
        <v>940</v>
      </c>
      <c r="C271" s="57"/>
      <c r="D271" s="35" t="s">
        <v>941</v>
      </c>
      <c r="E271" s="67">
        <f>E272</f>
        <v>199365.33000000002</v>
      </c>
      <c r="F271" s="67">
        <f>F272</f>
        <v>180000</v>
      </c>
      <c r="G271" s="67">
        <f>G272</f>
        <v>180000</v>
      </c>
      <c r="H271" s="67">
        <f>H272</f>
        <v>314000</v>
      </c>
      <c r="I271" s="72">
        <f t="shared" si="11"/>
        <v>90.28651069872579</v>
      </c>
      <c r="J271" s="72">
        <f t="shared" si="12"/>
        <v>100</v>
      </c>
      <c r="K271" s="72">
        <f t="shared" si="13"/>
        <v>174.44444444444446</v>
      </c>
    </row>
    <row r="272" spans="1:12" ht="14.25">
      <c r="A272" s="59"/>
      <c r="B272" s="107" t="s">
        <v>64</v>
      </c>
      <c r="C272" s="57"/>
      <c r="D272" s="35" t="s">
        <v>943</v>
      </c>
      <c r="E272" s="67">
        <f>E274+E282</f>
        <v>199365.33000000002</v>
      </c>
      <c r="F272" s="67">
        <f>F274+F282</f>
        <v>180000</v>
      </c>
      <c r="G272" s="67">
        <f>G274+G282</f>
        <v>180000</v>
      </c>
      <c r="H272" s="67">
        <f>H274+H282</f>
        <v>314000</v>
      </c>
      <c r="I272" s="72">
        <f t="shared" si="11"/>
        <v>90.28651069872579</v>
      </c>
      <c r="J272" s="72">
        <f t="shared" si="12"/>
        <v>100</v>
      </c>
      <c r="K272" s="72">
        <f t="shared" si="13"/>
        <v>174.44444444444446</v>
      </c>
      <c r="L272" s="1" t="s">
        <v>840</v>
      </c>
    </row>
    <row r="273" spans="1:11" ht="14.25">
      <c r="A273" s="59"/>
      <c r="B273" s="107"/>
      <c r="C273" s="57">
        <v>3</v>
      </c>
      <c r="D273" s="35" t="s">
        <v>986</v>
      </c>
      <c r="E273" s="67">
        <f>E274</f>
        <v>199365.33000000002</v>
      </c>
      <c r="F273" s="67">
        <f>F274</f>
        <v>180000</v>
      </c>
      <c r="G273" s="67">
        <f>G274</f>
        <v>180000</v>
      </c>
      <c r="H273" s="67">
        <f>H274</f>
        <v>314000</v>
      </c>
      <c r="I273" s="72">
        <f t="shared" si="11"/>
        <v>90.28651069872579</v>
      </c>
      <c r="J273" s="72">
        <f t="shared" si="12"/>
        <v>100</v>
      </c>
      <c r="K273" s="72">
        <f t="shared" si="13"/>
        <v>174.44444444444446</v>
      </c>
    </row>
    <row r="274" spans="1:11" ht="14.25">
      <c r="A274" s="59"/>
      <c r="B274" s="107"/>
      <c r="C274" s="99">
        <v>32</v>
      </c>
      <c r="D274" s="35" t="s">
        <v>236</v>
      </c>
      <c r="E274" s="67">
        <f>E275+E277</f>
        <v>199365.33000000002</v>
      </c>
      <c r="F274" s="67">
        <f>F275+F277</f>
        <v>180000</v>
      </c>
      <c r="G274" s="67">
        <f>G275+G277</f>
        <v>180000</v>
      </c>
      <c r="H274" s="67">
        <f>H275+H277</f>
        <v>314000</v>
      </c>
      <c r="I274" s="72">
        <f t="shared" si="11"/>
        <v>90.28651069872579</v>
      </c>
      <c r="J274" s="72">
        <f t="shared" si="12"/>
        <v>100</v>
      </c>
      <c r="K274" s="72">
        <f t="shared" si="13"/>
        <v>174.44444444444446</v>
      </c>
    </row>
    <row r="275" spans="1:11" ht="14.25">
      <c r="A275" s="59"/>
      <c r="B275" s="107"/>
      <c r="C275" s="99">
        <v>323</v>
      </c>
      <c r="D275" s="35" t="s">
        <v>285</v>
      </c>
      <c r="E275" s="67">
        <f>E276</f>
        <v>61547.31</v>
      </c>
      <c r="F275" s="67">
        <f>F276</f>
        <v>70000</v>
      </c>
      <c r="G275" s="67">
        <f>G276</f>
        <v>70000</v>
      </c>
      <c r="H275" s="67">
        <f>H276</f>
        <v>94000</v>
      </c>
      <c r="I275" s="72">
        <f t="shared" si="11"/>
        <v>113.73364652330054</v>
      </c>
      <c r="J275" s="72">
        <f t="shared" si="12"/>
        <v>100</v>
      </c>
      <c r="K275" s="72">
        <f t="shared" si="13"/>
        <v>134.28571428571428</v>
      </c>
    </row>
    <row r="276" spans="1:11" ht="14.25">
      <c r="A276" s="53" t="s">
        <v>590</v>
      </c>
      <c r="B276" s="107"/>
      <c r="C276" s="100">
        <v>3233</v>
      </c>
      <c r="D276" s="44" t="s">
        <v>292</v>
      </c>
      <c r="E276" s="68">
        <v>61547.31</v>
      </c>
      <c r="F276" s="68">
        <v>70000</v>
      </c>
      <c r="G276" s="68">
        <v>70000</v>
      </c>
      <c r="H276" s="68">
        <v>94000</v>
      </c>
      <c r="I276" s="72">
        <f t="shared" si="11"/>
        <v>113.73364652330054</v>
      </c>
      <c r="J276" s="72">
        <f t="shared" si="12"/>
        <v>100</v>
      </c>
      <c r="K276" s="72">
        <f t="shared" si="13"/>
        <v>134.28571428571428</v>
      </c>
    </row>
    <row r="277" spans="1:11" s="2" customFormat="1" ht="15">
      <c r="A277" s="59"/>
      <c r="B277" s="107"/>
      <c r="C277" s="99">
        <v>329</v>
      </c>
      <c r="D277" s="35" t="s">
        <v>361</v>
      </c>
      <c r="E277" s="67">
        <f>E278+E279+E280+E281</f>
        <v>137818.02000000002</v>
      </c>
      <c r="F277" s="67">
        <f>F278+F279+F280+F281</f>
        <v>110000</v>
      </c>
      <c r="G277" s="67">
        <f>G278+G279+G280+G281</f>
        <v>110000</v>
      </c>
      <c r="H277" s="67">
        <f>H278+H279+H280+H281</f>
        <v>220000</v>
      </c>
      <c r="I277" s="72">
        <f t="shared" si="11"/>
        <v>79.81539714472751</v>
      </c>
      <c r="J277" s="72">
        <f t="shared" si="12"/>
        <v>100</v>
      </c>
      <c r="K277" s="72">
        <f t="shared" si="13"/>
        <v>200</v>
      </c>
    </row>
    <row r="278" spans="1:11" ht="14.25">
      <c r="A278" s="53" t="s">
        <v>252</v>
      </c>
      <c r="B278" s="107"/>
      <c r="C278" s="100">
        <v>3291</v>
      </c>
      <c r="D278" s="44" t="s">
        <v>494</v>
      </c>
      <c r="E278" s="68">
        <v>69700</v>
      </c>
      <c r="F278" s="68">
        <v>70000</v>
      </c>
      <c r="G278" s="68">
        <v>70000</v>
      </c>
      <c r="H278" s="68">
        <v>80000</v>
      </c>
      <c r="I278" s="72">
        <f t="shared" si="11"/>
        <v>100.43041606886658</v>
      </c>
      <c r="J278" s="72">
        <f t="shared" si="12"/>
        <v>100</v>
      </c>
      <c r="K278" s="72">
        <f t="shared" si="13"/>
        <v>114.28571428571428</v>
      </c>
    </row>
    <row r="279" spans="1:11" ht="14.25">
      <c r="A279" s="53" t="s">
        <v>821</v>
      </c>
      <c r="B279" s="107"/>
      <c r="C279" s="100">
        <v>3291</v>
      </c>
      <c r="D279" s="44" t="s">
        <v>784</v>
      </c>
      <c r="E279" s="68">
        <v>26382</v>
      </c>
      <c r="F279" s="68">
        <v>0</v>
      </c>
      <c r="G279" s="68">
        <v>0</v>
      </c>
      <c r="H279" s="68">
        <v>100000</v>
      </c>
      <c r="I279" s="72">
        <f t="shared" si="11"/>
        <v>0</v>
      </c>
      <c r="J279" s="72">
        <v>0</v>
      </c>
      <c r="K279" s="72">
        <v>0</v>
      </c>
    </row>
    <row r="280" spans="1:11" ht="14.25">
      <c r="A280" s="53" t="s">
        <v>592</v>
      </c>
      <c r="B280" s="107"/>
      <c r="C280" s="100">
        <v>3293</v>
      </c>
      <c r="D280" s="44" t="s">
        <v>496</v>
      </c>
      <c r="E280" s="68">
        <v>22342.07</v>
      </c>
      <c r="F280" s="68">
        <v>30000</v>
      </c>
      <c r="G280" s="68">
        <v>30000</v>
      </c>
      <c r="H280" s="68">
        <v>30000</v>
      </c>
      <c r="I280" s="72">
        <f t="shared" si="11"/>
        <v>134.27583030578637</v>
      </c>
      <c r="J280" s="72">
        <f t="shared" si="12"/>
        <v>100</v>
      </c>
      <c r="K280" s="72">
        <f t="shared" si="13"/>
        <v>100</v>
      </c>
    </row>
    <row r="281" spans="1:12" ht="14.25">
      <c r="A281" s="53" t="s">
        <v>906</v>
      </c>
      <c r="B281" s="107"/>
      <c r="C281" s="100">
        <v>3299</v>
      </c>
      <c r="D281" s="44" t="s">
        <v>66</v>
      </c>
      <c r="E281" s="68">
        <v>19393.95</v>
      </c>
      <c r="F281" s="68">
        <v>10000</v>
      </c>
      <c r="G281" s="68">
        <v>10000</v>
      </c>
      <c r="H281" s="68">
        <v>10000</v>
      </c>
      <c r="I281" s="72">
        <f t="shared" si="11"/>
        <v>51.562471801773235</v>
      </c>
      <c r="J281" s="72">
        <f t="shared" si="12"/>
        <v>100</v>
      </c>
      <c r="K281" s="72">
        <f t="shared" si="13"/>
        <v>100</v>
      </c>
      <c r="L281" s="1" t="s">
        <v>840</v>
      </c>
    </row>
    <row r="282" spans="1:11" s="2" customFormat="1" ht="15">
      <c r="A282" s="59"/>
      <c r="B282" s="107"/>
      <c r="C282" s="99">
        <v>38</v>
      </c>
      <c r="D282" s="35" t="s">
        <v>459</v>
      </c>
      <c r="E282" s="67">
        <f aca="true" t="shared" si="14" ref="E282:H283">E283</f>
        <v>0</v>
      </c>
      <c r="F282" s="67">
        <f t="shared" si="14"/>
        <v>0</v>
      </c>
      <c r="G282" s="67">
        <f t="shared" si="14"/>
        <v>0</v>
      </c>
      <c r="H282" s="67">
        <f t="shared" si="14"/>
        <v>0</v>
      </c>
      <c r="I282" s="72"/>
      <c r="J282" s="72"/>
      <c r="K282" s="72"/>
    </row>
    <row r="283" spans="1:11" s="2" customFormat="1" ht="15">
      <c r="A283" s="59"/>
      <c r="B283" s="107"/>
      <c r="C283" s="99">
        <v>381</v>
      </c>
      <c r="D283" s="35" t="s">
        <v>336</v>
      </c>
      <c r="E283" s="67">
        <f t="shared" si="14"/>
        <v>0</v>
      </c>
      <c r="F283" s="67">
        <f t="shared" si="14"/>
        <v>0</v>
      </c>
      <c r="G283" s="67">
        <f t="shared" si="14"/>
        <v>0</v>
      </c>
      <c r="H283" s="67">
        <f t="shared" si="14"/>
        <v>0</v>
      </c>
      <c r="I283" s="72"/>
      <c r="J283" s="72"/>
      <c r="K283" s="72"/>
    </row>
    <row r="284" spans="1:11" ht="14.25">
      <c r="A284" s="53" t="s">
        <v>256</v>
      </c>
      <c r="B284" s="107"/>
      <c r="C284" s="100">
        <v>3811</v>
      </c>
      <c r="D284" s="44" t="s">
        <v>497</v>
      </c>
      <c r="E284" s="68">
        <v>0</v>
      </c>
      <c r="F284" s="68">
        <v>0</v>
      </c>
      <c r="G284" s="68">
        <v>0</v>
      </c>
      <c r="H284" s="68">
        <v>0</v>
      </c>
      <c r="I284" s="72"/>
      <c r="J284" s="72"/>
      <c r="K284" s="72"/>
    </row>
    <row r="285" spans="2:11" ht="14.25">
      <c r="B285" s="107"/>
      <c r="C285" s="100"/>
      <c r="D285" s="35" t="s">
        <v>944</v>
      </c>
      <c r="E285" s="68"/>
      <c r="F285" s="68"/>
      <c r="G285" s="68"/>
      <c r="H285" s="68"/>
      <c r="I285" s="72"/>
      <c r="J285" s="72"/>
      <c r="K285" s="72"/>
    </row>
    <row r="286" spans="1:11" s="2" customFormat="1" ht="15">
      <c r="A286" s="59"/>
      <c r="B286" s="107" t="s">
        <v>945</v>
      </c>
      <c r="C286" s="99"/>
      <c r="D286" s="35" t="s">
        <v>946</v>
      </c>
      <c r="E286" s="67">
        <f>SUM(E287+E292+E297+E302+E307+E312+E317+E322+E327+E332+E337+E342+E347+E352)</f>
        <v>47000</v>
      </c>
      <c r="F286" s="67">
        <f>SUM(F287+F292+F297+F302+F307+F312+F317+F322+F327+F332+F337+F342+F347+F352)</f>
        <v>54000</v>
      </c>
      <c r="G286" s="67">
        <f>SUM(G287+G292+G297+G302+G307+G312+G317+G322+G327+G332+G337+G342+G347+G352)</f>
        <v>54000</v>
      </c>
      <c r="H286" s="67">
        <f>SUM(H287+H292+H297+H302+H307+H312+H317+H322+H327+H332+H339+H344+H349)</f>
        <v>48000</v>
      </c>
      <c r="I286" s="72">
        <f t="shared" si="11"/>
        <v>114.89361702127661</v>
      </c>
      <c r="J286" s="72">
        <f t="shared" si="12"/>
        <v>100</v>
      </c>
      <c r="K286" s="72">
        <f t="shared" si="13"/>
        <v>88.88888888888889</v>
      </c>
    </row>
    <row r="287" spans="1:11" s="2" customFormat="1" ht="15">
      <c r="A287" s="59"/>
      <c r="B287" s="107" t="s">
        <v>948</v>
      </c>
      <c r="C287" s="99"/>
      <c r="D287" s="35" t="s">
        <v>947</v>
      </c>
      <c r="E287" s="67">
        <f>E289</f>
        <v>8000</v>
      </c>
      <c r="F287" s="67">
        <f>F289</f>
        <v>10000</v>
      </c>
      <c r="G287" s="67">
        <f>G289</f>
        <v>10000</v>
      </c>
      <c r="H287" s="67">
        <f>H289</f>
        <v>10000</v>
      </c>
      <c r="I287" s="72">
        <f t="shared" si="11"/>
        <v>125</v>
      </c>
      <c r="J287" s="72">
        <f t="shared" si="12"/>
        <v>100</v>
      </c>
      <c r="K287" s="72">
        <f t="shared" si="13"/>
        <v>100</v>
      </c>
    </row>
    <row r="288" spans="1:11" s="2" customFormat="1" ht="15">
      <c r="A288" s="59"/>
      <c r="B288" s="107"/>
      <c r="C288" s="99">
        <v>3</v>
      </c>
      <c r="D288" s="35" t="s">
        <v>986</v>
      </c>
      <c r="E288" s="67">
        <f>E289</f>
        <v>8000</v>
      </c>
      <c r="F288" s="67">
        <f>F289</f>
        <v>10000</v>
      </c>
      <c r="G288" s="67">
        <f>G289</f>
        <v>10000</v>
      </c>
      <c r="H288" s="67">
        <f>H289</f>
        <v>10000</v>
      </c>
      <c r="I288" s="72">
        <f t="shared" si="11"/>
        <v>125</v>
      </c>
      <c r="J288" s="72">
        <f t="shared" si="12"/>
        <v>100</v>
      </c>
      <c r="K288" s="72">
        <f t="shared" si="13"/>
        <v>100</v>
      </c>
    </row>
    <row r="289" spans="1:11" s="2" customFormat="1" ht="15">
      <c r="A289" s="59"/>
      <c r="B289" s="107"/>
      <c r="C289" s="99">
        <v>38</v>
      </c>
      <c r="D289" s="35" t="s">
        <v>459</v>
      </c>
      <c r="E289" s="67">
        <f aca="true" t="shared" si="15" ref="E289:H290">E290</f>
        <v>8000</v>
      </c>
      <c r="F289" s="67">
        <f t="shared" si="15"/>
        <v>10000</v>
      </c>
      <c r="G289" s="67">
        <f t="shared" si="15"/>
        <v>10000</v>
      </c>
      <c r="H289" s="67">
        <f t="shared" si="15"/>
        <v>10000</v>
      </c>
      <c r="I289" s="72">
        <f t="shared" si="11"/>
        <v>125</v>
      </c>
      <c r="J289" s="72">
        <f t="shared" si="12"/>
        <v>100</v>
      </c>
      <c r="K289" s="72">
        <f t="shared" si="13"/>
        <v>100</v>
      </c>
    </row>
    <row r="290" spans="1:11" s="2" customFormat="1" ht="15">
      <c r="A290" s="59"/>
      <c r="B290" s="107"/>
      <c r="C290" s="99">
        <v>381</v>
      </c>
      <c r="D290" s="35" t="s">
        <v>336</v>
      </c>
      <c r="E290" s="67">
        <f t="shared" si="15"/>
        <v>8000</v>
      </c>
      <c r="F290" s="67">
        <f t="shared" si="15"/>
        <v>10000</v>
      </c>
      <c r="G290" s="67">
        <f t="shared" si="15"/>
        <v>10000</v>
      </c>
      <c r="H290" s="67">
        <f t="shared" si="15"/>
        <v>10000</v>
      </c>
      <c r="I290" s="72">
        <f t="shared" si="11"/>
        <v>125</v>
      </c>
      <c r="J290" s="72">
        <f t="shared" si="12"/>
        <v>100</v>
      </c>
      <c r="K290" s="72">
        <f t="shared" si="13"/>
        <v>100</v>
      </c>
    </row>
    <row r="291" spans="1:11" ht="14.25">
      <c r="A291" s="53" t="s">
        <v>259</v>
      </c>
      <c r="B291" s="107"/>
      <c r="C291" s="100">
        <v>3811</v>
      </c>
      <c r="D291" s="44" t="s">
        <v>235</v>
      </c>
      <c r="E291" s="68">
        <v>8000</v>
      </c>
      <c r="F291" s="68">
        <v>10000</v>
      </c>
      <c r="G291" s="68">
        <v>10000</v>
      </c>
      <c r="H291" s="68">
        <v>10000</v>
      </c>
      <c r="I291" s="72">
        <f t="shared" si="11"/>
        <v>125</v>
      </c>
      <c r="J291" s="72">
        <f t="shared" si="12"/>
        <v>100</v>
      </c>
      <c r="K291" s="72">
        <f t="shared" si="13"/>
        <v>100</v>
      </c>
    </row>
    <row r="292" spans="1:11" s="2" customFormat="1" ht="15">
      <c r="A292" s="59"/>
      <c r="B292" s="107" t="s">
        <v>950</v>
      </c>
      <c r="C292" s="99"/>
      <c r="D292" s="35" t="s">
        <v>949</v>
      </c>
      <c r="E292" s="67">
        <f>E294</f>
        <v>1000</v>
      </c>
      <c r="F292" s="67">
        <f>F294</f>
        <v>1000</v>
      </c>
      <c r="G292" s="67">
        <f>G294</f>
        <v>1000</v>
      </c>
      <c r="H292" s="67">
        <f>H294</f>
        <v>0</v>
      </c>
      <c r="I292" s="72">
        <f t="shared" si="11"/>
        <v>100</v>
      </c>
      <c r="J292" s="72">
        <f t="shared" si="12"/>
        <v>100</v>
      </c>
      <c r="K292" s="72">
        <f t="shared" si="13"/>
        <v>0</v>
      </c>
    </row>
    <row r="293" spans="1:11" s="2" customFormat="1" ht="15">
      <c r="A293" s="59"/>
      <c r="B293" s="107"/>
      <c r="C293" s="99">
        <v>3</v>
      </c>
      <c r="D293" s="35" t="s">
        <v>986</v>
      </c>
      <c r="E293" s="67">
        <f>E294</f>
        <v>1000</v>
      </c>
      <c r="F293" s="67">
        <f>F294</f>
        <v>1000</v>
      </c>
      <c r="G293" s="67">
        <f>G294</f>
        <v>1000</v>
      </c>
      <c r="H293" s="67">
        <f>H294</f>
        <v>0</v>
      </c>
      <c r="I293" s="72">
        <f t="shared" si="11"/>
        <v>100</v>
      </c>
      <c r="J293" s="72">
        <f t="shared" si="12"/>
        <v>100</v>
      </c>
      <c r="K293" s="72">
        <f t="shared" si="13"/>
        <v>0</v>
      </c>
    </row>
    <row r="294" spans="1:11" s="2" customFormat="1" ht="15">
      <c r="A294" s="59"/>
      <c r="B294" s="107"/>
      <c r="C294" s="99">
        <v>38</v>
      </c>
      <c r="D294" s="35" t="s">
        <v>459</v>
      </c>
      <c r="E294" s="67">
        <f aca="true" t="shared" si="16" ref="E294:H295">E295</f>
        <v>1000</v>
      </c>
      <c r="F294" s="67">
        <f t="shared" si="16"/>
        <v>1000</v>
      </c>
      <c r="G294" s="67">
        <f t="shared" si="16"/>
        <v>1000</v>
      </c>
      <c r="H294" s="67">
        <f t="shared" si="16"/>
        <v>0</v>
      </c>
      <c r="I294" s="72">
        <f t="shared" si="11"/>
        <v>100</v>
      </c>
      <c r="J294" s="72">
        <f t="shared" si="12"/>
        <v>100</v>
      </c>
      <c r="K294" s="72">
        <f t="shared" si="13"/>
        <v>0</v>
      </c>
    </row>
    <row r="295" spans="1:11" s="2" customFormat="1" ht="15">
      <c r="A295" s="59"/>
      <c r="B295" s="107"/>
      <c r="C295" s="99">
        <v>381</v>
      </c>
      <c r="D295" s="35" t="s">
        <v>336</v>
      </c>
      <c r="E295" s="67">
        <f t="shared" si="16"/>
        <v>1000</v>
      </c>
      <c r="F295" s="67">
        <f t="shared" si="16"/>
        <v>1000</v>
      </c>
      <c r="G295" s="67">
        <f t="shared" si="16"/>
        <v>1000</v>
      </c>
      <c r="H295" s="67">
        <f t="shared" si="16"/>
        <v>0</v>
      </c>
      <c r="I295" s="72">
        <f t="shared" si="11"/>
        <v>100</v>
      </c>
      <c r="J295" s="72">
        <f t="shared" si="12"/>
        <v>100</v>
      </c>
      <c r="K295" s="72">
        <f t="shared" si="13"/>
        <v>0</v>
      </c>
    </row>
    <row r="296" spans="1:11" ht="14.25">
      <c r="A296" s="53" t="s">
        <v>593</v>
      </c>
      <c r="B296" s="107"/>
      <c r="C296" s="100">
        <v>3811</v>
      </c>
      <c r="D296" s="44" t="s">
        <v>235</v>
      </c>
      <c r="E296" s="68">
        <v>1000</v>
      </c>
      <c r="F296" s="68">
        <v>1000</v>
      </c>
      <c r="G296" s="68">
        <v>1000</v>
      </c>
      <c r="H296" s="68">
        <v>0</v>
      </c>
      <c r="I296" s="72">
        <f t="shared" si="11"/>
        <v>100</v>
      </c>
      <c r="J296" s="72">
        <f t="shared" si="12"/>
        <v>100</v>
      </c>
      <c r="K296" s="72">
        <f t="shared" si="13"/>
        <v>0</v>
      </c>
    </row>
    <row r="297" spans="1:11" s="2" customFormat="1" ht="15">
      <c r="A297" s="59"/>
      <c r="B297" s="107" t="s">
        <v>952</v>
      </c>
      <c r="C297" s="99"/>
      <c r="D297" s="35" t="s">
        <v>951</v>
      </c>
      <c r="E297" s="67">
        <f>E299</f>
        <v>3000</v>
      </c>
      <c r="F297" s="67">
        <f>F299</f>
        <v>3000</v>
      </c>
      <c r="G297" s="67">
        <f>G299</f>
        <v>3000</v>
      </c>
      <c r="H297" s="67">
        <f>H299</f>
        <v>3000</v>
      </c>
      <c r="I297" s="72">
        <f t="shared" si="11"/>
        <v>100</v>
      </c>
      <c r="J297" s="72">
        <f t="shared" si="12"/>
        <v>100</v>
      </c>
      <c r="K297" s="72">
        <f t="shared" si="13"/>
        <v>100</v>
      </c>
    </row>
    <row r="298" spans="1:11" s="2" customFormat="1" ht="15">
      <c r="A298" s="59"/>
      <c r="B298" s="107"/>
      <c r="C298" s="99">
        <v>3</v>
      </c>
      <c r="D298" s="35" t="s">
        <v>986</v>
      </c>
      <c r="E298" s="67">
        <f>E299</f>
        <v>3000</v>
      </c>
      <c r="F298" s="67">
        <f>F299</f>
        <v>3000</v>
      </c>
      <c r="G298" s="67">
        <f>G299</f>
        <v>3000</v>
      </c>
      <c r="H298" s="67">
        <f>H299</f>
        <v>3000</v>
      </c>
      <c r="I298" s="72">
        <f t="shared" si="11"/>
        <v>100</v>
      </c>
      <c r="J298" s="72">
        <f t="shared" si="12"/>
        <v>100</v>
      </c>
      <c r="K298" s="72">
        <f t="shared" si="13"/>
        <v>100</v>
      </c>
    </row>
    <row r="299" spans="1:11" s="2" customFormat="1" ht="15">
      <c r="A299" s="59"/>
      <c r="B299" s="107"/>
      <c r="C299" s="99">
        <v>38</v>
      </c>
      <c r="D299" s="35" t="s">
        <v>459</v>
      </c>
      <c r="E299" s="67">
        <f aca="true" t="shared" si="17" ref="E299:H300">E300</f>
        <v>3000</v>
      </c>
      <c r="F299" s="67">
        <f t="shared" si="17"/>
        <v>3000</v>
      </c>
      <c r="G299" s="67">
        <f t="shared" si="17"/>
        <v>3000</v>
      </c>
      <c r="H299" s="67">
        <f t="shared" si="17"/>
        <v>3000</v>
      </c>
      <c r="I299" s="72">
        <f t="shared" si="11"/>
        <v>100</v>
      </c>
      <c r="J299" s="72">
        <f t="shared" si="12"/>
        <v>100</v>
      </c>
      <c r="K299" s="72">
        <f t="shared" si="13"/>
        <v>100</v>
      </c>
    </row>
    <row r="300" spans="1:11" s="2" customFormat="1" ht="15">
      <c r="A300" s="59"/>
      <c r="B300" s="107"/>
      <c r="C300" s="99">
        <v>381</v>
      </c>
      <c r="D300" s="35" t="s">
        <v>336</v>
      </c>
      <c r="E300" s="67">
        <f t="shared" si="17"/>
        <v>3000</v>
      </c>
      <c r="F300" s="67">
        <f t="shared" si="17"/>
        <v>3000</v>
      </c>
      <c r="G300" s="67">
        <f t="shared" si="17"/>
        <v>3000</v>
      </c>
      <c r="H300" s="67">
        <f t="shared" si="17"/>
        <v>3000</v>
      </c>
      <c r="I300" s="72">
        <f t="shared" si="11"/>
        <v>100</v>
      </c>
      <c r="J300" s="72">
        <f t="shared" si="12"/>
        <v>100</v>
      </c>
      <c r="K300" s="72">
        <f t="shared" si="13"/>
        <v>100</v>
      </c>
    </row>
    <row r="301" spans="1:11" ht="14.25">
      <c r="A301" s="53" t="s">
        <v>262</v>
      </c>
      <c r="B301" s="107"/>
      <c r="C301" s="100">
        <v>3811</v>
      </c>
      <c r="D301" s="44" t="s">
        <v>235</v>
      </c>
      <c r="E301" s="68">
        <v>3000</v>
      </c>
      <c r="F301" s="68">
        <v>3000</v>
      </c>
      <c r="G301" s="68">
        <v>3000</v>
      </c>
      <c r="H301" s="68">
        <v>3000</v>
      </c>
      <c r="I301" s="72">
        <f t="shared" si="11"/>
        <v>100</v>
      </c>
      <c r="J301" s="72">
        <f t="shared" si="12"/>
        <v>100</v>
      </c>
      <c r="K301" s="72">
        <f t="shared" si="13"/>
        <v>100</v>
      </c>
    </row>
    <row r="302" spans="1:11" s="2" customFormat="1" ht="15">
      <c r="A302" s="59"/>
      <c r="B302" s="107" t="s">
        <v>954</v>
      </c>
      <c r="C302" s="99"/>
      <c r="D302" s="35" t="s">
        <v>953</v>
      </c>
      <c r="E302" s="67">
        <f>E304</f>
        <v>1000</v>
      </c>
      <c r="F302" s="67">
        <f>F304</f>
        <v>1000</v>
      </c>
      <c r="G302" s="67">
        <f>G304</f>
        <v>1000</v>
      </c>
      <c r="H302" s="67">
        <f>H304</f>
        <v>0</v>
      </c>
      <c r="I302" s="72">
        <f t="shared" si="11"/>
        <v>100</v>
      </c>
      <c r="J302" s="72">
        <f t="shared" si="12"/>
        <v>100</v>
      </c>
      <c r="K302" s="72">
        <f t="shared" si="13"/>
        <v>0</v>
      </c>
    </row>
    <row r="303" spans="1:11" s="2" customFormat="1" ht="15">
      <c r="A303" s="59"/>
      <c r="B303" s="107"/>
      <c r="C303" s="99">
        <v>3</v>
      </c>
      <c r="D303" s="35" t="s">
        <v>986</v>
      </c>
      <c r="E303" s="67">
        <f>E304</f>
        <v>1000</v>
      </c>
      <c r="F303" s="67">
        <f>F304</f>
        <v>1000</v>
      </c>
      <c r="G303" s="67">
        <f>G304</f>
        <v>1000</v>
      </c>
      <c r="H303" s="67">
        <f>H304</f>
        <v>0</v>
      </c>
      <c r="I303" s="72">
        <f t="shared" si="11"/>
        <v>100</v>
      </c>
      <c r="J303" s="72">
        <f t="shared" si="12"/>
        <v>100</v>
      </c>
      <c r="K303" s="72">
        <f t="shared" si="13"/>
        <v>0</v>
      </c>
    </row>
    <row r="304" spans="1:11" s="2" customFormat="1" ht="15">
      <c r="A304" s="59"/>
      <c r="B304" s="107"/>
      <c r="C304" s="99">
        <v>38</v>
      </c>
      <c r="D304" s="35" t="s">
        <v>459</v>
      </c>
      <c r="E304" s="67">
        <f aca="true" t="shared" si="18" ref="E304:H305">E305</f>
        <v>1000</v>
      </c>
      <c r="F304" s="67">
        <f t="shared" si="18"/>
        <v>1000</v>
      </c>
      <c r="G304" s="67">
        <f t="shared" si="18"/>
        <v>1000</v>
      </c>
      <c r="H304" s="67">
        <f t="shared" si="18"/>
        <v>0</v>
      </c>
      <c r="I304" s="72">
        <f t="shared" si="11"/>
        <v>100</v>
      </c>
      <c r="J304" s="72">
        <f t="shared" si="12"/>
        <v>100</v>
      </c>
      <c r="K304" s="72">
        <f t="shared" si="13"/>
        <v>0</v>
      </c>
    </row>
    <row r="305" spans="1:11" s="2" customFormat="1" ht="15">
      <c r="A305" s="59"/>
      <c r="B305" s="107"/>
      <c r="C305" s="99">
        <v>381</v>
      </c>
      <c r="D305" s="35" t="s">
        <v>336</v>
      </c>
      <c r="E305" s="67">
        <f t="shared" si="18"/>
        <v>1000</v>
      </c>
      <c r="F305" s="67">
        <f t="shared" si="18"/>
        <v>1000</v>
      </c>
      <c r="G305" s="67">
        <f t="shared" si="18"/>
        <v>1000</v>
      </c>
      <c r="H305" s="67">
        <f t="shared" si="18"/>
        <v>0</v>
      </c>
      <c r="I305" s="72">
        <f t="shared" si="11"/>
        <v>100</v>
      </c>
      <c r="J305" s="72">
        <f t="shared" si="12"/>
        <v>100</v>
      </c>
      <c r="K305" s="72">
        <f t="shared" si="13"/>
        <v>0</v>
      </c>
    </row>
    <row r="306" spans="1:11" ht="14.25">
      <c r="A306" s="53" t="s">
        <v>263</v>
      </c>
      <c r="B306" s="107"/>
      <c r="C306" s="100">
        <v>3811</v>
      </c>
      <c r="D306" s="44" t="s">
        <v>235</v>
      </c>
      <c r="E306" s="68">
        <v>1000</v>
      </c>
      <c r="F306" s="68">
        <v>1000</v>
      </c>
      <c r="G306" s="68">
        <v>1000</v>
      </c>
      <c r="H306" s="68">
        <v>0</v>
      </c>
      <c r="I306" s="72">
        <f t="shared" si="11"/>
        <v>100</v>
      </c>
      <c r="J306" s="72">
        <f t="shared" si="12"/>
        <v>100</v>
      </c>
      <c r="K306" s="72">
        <f t="shared" si="13"/>
        <v>0</v>
      </c>
    </row>
    <row r="307" spans="1:11" s="2" customFormat="1" ht="15">
      <c r="A307" s="59"/>
      <c r="B307" s="107" t="s">
        <v>65</v>
      </c>
      <c r="C307" s="99"/>
      <c r="D307" s="35" t="s">
        <v>955</v>
      </c>
      <c r="E307" s="67">
        <f>E309</f>
        <v>1000</v>
      </c>
      <c r="F307" s="67">
        <f>F309</f>
        <v>1000</v>
      </c>
      <c r="G307" s="67">
        <f>G309</f>
        <v>1000</v>
      </c>
      <c r="H307" s="67">
        <f>H309</f>
        <v>0</v>
      </c>
      <c r="I307" s="72">
        <f t="shared" si="11"/>
        <v>100</v>
      </c>
      <c r="J307" s="72">
        <f t="shared" si="12"/>
        <v>100</v>
      </c>
      <c r="K307" s="72">
        <f t="shared" si="13"/>
        <v>0</v>
      </c>
    </row>
    <row r="308" spans="1:11" s="2" customFormat="1" ht="15">
      <c r="A308" s="59"/>
      <c r="B308" s="107"/>
      <c r="C308" s="99">
        <v>3</v>
      </c>
      <c r="D308" s="35" t="s">
        <v>986</v>
      </c>
      <c r="E308" s="67">
        <f>E309</f>
        <v>1000</v>
      </c>
      <c r="F308" s="67">
        <f>F309</f>
        <v>1000</v>
      </c>
      <c r="G308" s="67">
        <f>G309</f>
        <v>1000</v>
      </c>
      <c r="H308" s="67">
        <f>H309</f>
        <v>0</v>
      </c>
      <c r="I308" s="72">
        <f t="shared" si="11"/>
        <v>100</v>
      </c>
      <c r="J308" s="72">
        <f t="shared" si="12"/>
        <v>100</v>
      </c>
      <c r="K308" s="72">
        <f t="shared" si="13"/>
        <v>0</v>
      </c>
    </row>
    <row r="309" spans="1:11" s="2" customFormat="1" ht="15">
      <c r="A309" s="59"/>
      <c r="B309" s="107"/>
      <c r="C309" s="99">
        <v>38</v>
      </c>
      <c r="D309" s="35" t="s">
        <v>459</v>
      </c>
      <c r="E309" s="67">
        <f aca="true" t="shared" si="19" ref="E309:H310">E310</f>
        <v>1000</v>
      </c>
      <c r="F309" s="67">
        <f t="shared" si="19"/>
        <v>1000</v>
      </c>
      <c r="G309" s="67">
        <f t="shared" si="19"/>
        <v>1000</v>
      </c>
      <c r="H309" s="67">
        <f t="shared" si="19"/>
        <v>0</v>
      </c>
      <c r="I309" s="72">
        <f t="shared" si="11"/>
        <v>100</v>
      </c>
      <c r="J309" s="72">
        <f t="shared" si="12"/>
        <v>100</v>
      </c>
      <c r="K309" s="72">
        <f t="shared" si="13"/>
        <v>0</v>
      </c>
    </row>
    <row r="310" spans="1:11" s="2" customFormat="1" ht="15">
      <c r="A310" s="59"/>
      <c r="B310" s="107"/>
      <c r="C310" s="99">
        <v>381</v>
      </c>
      <c r="D310" s="35" t="s">
        <v>336</v>
      </c>
      <c r="E310" s="67">
        <f t="shared" si="19"/>
        <v>1000</v>
      </c>
      <c r="F310" s="67">
        <f t="shared" si="19"/>
        <v>1000</v>
      </c>
      <c r="G310" s="67">
        <f t="shared" si="19"/>
        <v>1000</v>
      </c>
      <c r="H310" s="67">
        <f t="shared" si="19"/>
        <v>0</v>
      </c>
      <c r="I310" s="72">
        <f t="shared" si="11"/>
        <v>100</v>
      </c>
      <c r="J310" s="72">
        <f t="shared" si="12"/>
        <v>100</v>
      </c>
      <c r="K310" s="72">
        <f t="shared" si="13"/>
        <v>0</v>
      </c>
    </row>
    <row r="311" spans="1:11" ht="14.25">
      <c r="A311" s="53" t="s">
        <v>265</v>
      </c>
      <c r="B311" s="107"/>
      <c r="C311" s="100">
        <v>3811</v>
      </c>
      <c r="D311" s="44" t="s">
        <v>235</v>
      </c>
      <c r="E311" s="68">
        <v>1000</v>
      </c>
      <c r="F311" s="68">
        <v>1000</v>
      </c>
      <c r="G311" s="68">
        <v>1000</v>
      </c>
      <c r="H311" s="68">
        <v>0</v>
      </c>
      <c r="I311" s="72">
        <f t="shared" si="11"/>
        <v>100</v>
      </c>
      <c r="J311" s="72">
        <f t="shared" si="12"/>
        <v>100</v>
      </c>
      <c r="K311" s="72">
        <f t="shared" si="13"/>
        <v>0</v>
      </c>
    </row>
    <row r="312" spans="1:11" s="2" customFormat="1" ht="15">
      <c r="A312" s="59"/>
      <c r="B312" s="107" t="s">
        <v>957</v>
      </c>
      <c r="C312" s="99"/>
      <c r="D312" s="35" t="s">
        <v>956</v>
      </c>
      <c r="E312" s="67">
        <f>E314</f>
        <v>3000</v>
      </c>
      <c r="F312" s="67">
        <f>F314</f>
        <v>3000</v>
      </c>
      <c r="G312" s="67">
        <f>G314</f>
        <v>3000</v>
      </c>
      <c r="H312" s="67">
        <f>H314</f>
        <v>3000</v>
      </c>
      <c r="I312" s="72">
        <f t="shared" si="11"/>
        <v>100</v>
      </c>
      <c r="J312" s="72">
        <f t="shared" si="12"/>
        <v>100</v>
      </c>
      <c r="K312" s="72">
        <f t="shared" si="13"/>
        <v>100</v>
      </c>
    </row>
    <row r="313" spans="1:11" s="2" customFormat="1" ht="15">
      <c r="A313" s="59"/>
      <c r="B313" s="107"/>
      <c r="C313" s="99">
        <v>3</v>
      </c>
      <c r="D313" s="35" t="s">
        <v>986</v>
      </c>
      <c r="E313" s="67">
        <f>E314</f>
        <v>3000</v>
      </c>
      <c r="F313" s="67">
        <f>F314</f>
        <v>3000</v>
      </c>
      <c r="G313" s="67">
        <f>G314</f>
        <v>3000</v>
      </c>
      <c r="H313" s="67">
        <f>H314</f>
        <v>3000</v>
      </c>
      <c r="I313" s="72">
        <f t="shared" si="11"/>
        <v>100</v>
      </c>
      <c r="J313" s="72">
        <f t="shared" si="12"/>
        <v>100</v>
      </c>
      <c r="K313" s="72">
        <f t="shared" si="13"/>
        <v>100</v>
      </c>
    </row>
    <row r="314" spans="1:11" s="2" customFormat="1" ht="15">
      <c r="A314" s="59"/>
      <c r="B314" s="107"/>
      <c r="C314" s="99">
        <v>38</v>
      </c>
      <c r="D314" s="35" t="s">
        <v>459</v>
      </c>
      <c r="E314" s="67">
        <f aca="true" t="shared" si="20" ref="E314:H315">E315</f>
        <v>3000</v>
      </c>
      <c r="F314" s="67">
        <f t="shared" si="20"/>
        <v>3000</v>
      </c>
      <c r="G314" s="67">
        <f t="shared" si="20"/>
        <v>3000</v>
      </c>
      <c r="H314" s="67">
        <f t="shared" si="20"/>
        <v>3000</v>
      </c>
      <c r="I314" s="72">
        <f t="shared" si="11"/>
        <v>100</v>
      </c>
      <c r="J314" s="72">
        <f t="shared" si="12"/>
        <v>100</v>
      </c>
      <c r="K314" s="72">
        <f t="shared" si="13"/>
        <v>100</v>
      </c>
    </row>
    <row r="315" spans="1:11" s="2" customFormat="1" ht="15">
      <c r="A315" s="59"/>
      <c r="B315" s="107"/>
      <c r="C315" s="99">
        <v>381</v>
      </c>
      <c r="D315" s="35" t="s">
        <v>336</v>
      </c>
      <c r="E315" s="67">
        <f t="shared" si="20"/>
        <v>3000</v>
      </c>
      <c r="F315" s="67">
        <f t="shared" si="20"/>
        <v>3000</v>
      </c>
      <c r="G315" s="67">
        <f t="shared" si="20"/>
        <v>3000</v>
      </c>
      <c r="H315" s="67">
        <f t="shared" si="20"/>
        <v>3000</v>
      </c>
      <c r="I315" s="72">
        <f t="shared" si="11"/>
        <v>100</v>
      </c>
      <c r="J315" s="72">
        <f t="shared" si="12"/>
        <v>100</v>
      </c>
      <c r="K315" s="72">
        <f t="shared" si="13"/>
        <v>100</v>
      </c>
    </row>
    <row r="316" spans="1:11" ht="14.25">
      <c r="A316" s="53" t="s">
        <v>276</v>
      </c>
      <c r="B316" s="107"/>
      <c r="C316" s="100">
        <v>3811</v>
      </c>
      <c r="D316" s="44" t="s">
        <v>235</v>
      </c>
      <c r="E316" s="68">
        <v>3000</v>
      </c>
      <c r="F316" s="68">
        <v>3000</v>
      </c>
      <c r="G316" s="68">
        <v>3000</v>
      </c>
      <c r="H316" s="68">
        <v>3000</v>
      </c>
      <c r="I316" s="72">
        <f t="shared" si="11"/>
        <v>100</v>
      </c>
      <c r="J316" s="72">
        <f t="shared" si="12"/>
        <v>100</v>
      </c>
      <c r="K316" s="72">
        <f t="shared" si="13"/>
        <v>100</v>
      </c>
    </row>
    <row r="317" spans="1:11" s="2" customFormat="1" ht="15">
      <c r="A317" s="59"/>
      <c r="B317" s="107" t="s">
        <v>959</v>
      </c>
      <c r="C317" s="99"/>
      <c r="D317" s="35" t="s">
        <v>958</v>
      </c>
      <c r="E317" s="67">
        <f>E319</f>
        <v>500</v>
      </c>
      <c r="F317" s="67">
        <f>F319</f>
        <v>500</v>
      </c>
      <c r="G317" s="67">
        <f>G319</f>
        <v>500</v>
      </c>
      <c r="H317" s="67">
        <f>H319</f>
        <v>0</v>
      </c>
      <c r="I317" s="72">
        <f t="shared" si="11"/>
        <v>100</v>
      </c>
      <c r="J317" s="72">
        <f t="shared" si="12"/>
        <v>100</v>
      </c>
      <c r="K317" s="72">
        <f t="shared" si="13"/>
        <v>0</v>
      </c>
    </row>
    <row r="318" spans="1:11" s="2" customFormat="1" ht="15">
      <c r="A318" s="59"/>
      <c r="B318" s="107"/>
      <c r="C318" s="99">
        <v>3</v>
      </c>
      <c r="D318" s="35" t="s">
        <v>986</v>
      </c>
      <c r="E318" s="67">
        <f>E319</f>
        <v>500</v>
      </c>
      <c r="F318" s="67">
        <f>F319</f>
        <v>500</v>
      </c>
      <c r="G318" s="67">
        <f>G319</f>
        <v>500</v>
      </c>
      <c r="H318" s="67">
        <f>H319</f>
        <v>0</v>
      </c>
      <c r="I318" s="72">
        <f t="shared" si="11"/>
        <v>100</v>
      </c>
      <c r="J318" s="72">
        <f t="shared" si="12"/>
        <v>100</v>
      </c>
      <c r="K318" s="72">
        <f t="shared" si="13"/>
        <v>0</v>
      </c>
    </row>
    <row r="319" spans="1:11" s="2" customFormat="1" ht="15">
      <c r="A319" s="59"/>
      <c r="B319" s="107"/>
      <c r="C319" s="99">
        <v>38</v>
      </c>
      <c r="D319" s="35" t="s">
        <v>459</v>
      </c>
      <c r="E319" s="67">
        <f aca="true" t="shared" si="21" ref="E319:H320">E320</f>
        <v>500</v>
      </c>
      <c r="F319" s="67">
        <f t="shared" si="21"/>
        <v>500</v>
      </c>
      <c r="G319" s="67">
        <f t="shared" si="21"/>
        <v>500</v>
      </c>
      <c r="H319" s="67">
        <f t="shared" si="21"/>
        <v>0</v>
      </c>
      <c r="I319" s="72">
        <f t="shared" si="11"/>
        <v>100</v>
      </c>
      <c r="J319" s="72">
        <f t="shared" si="12"/>
        <v>100</v>
      </c>
      <c r="K319" s="72">
        <f t="shared" si="13"/>
        <v>0</v>
      </c>
    </row>
    <row r="320" spans="1:11" s="2" customFormat="1" ht="15">
      <c r="A320" s="59"/>
      <c r="B320" s="107"/>
      <c r="C320" s="99">
        <v>381</v>
      </c>
      <c r="D320" s="35" t="s">
        <v>336</v>
      </c>
      <c r="E320" s="67">
        <f t="shared" si="21"/>
        <v>500</v>
      </c>
      <c r="F320" s="67">
        <f t="shared" si="21"/>
        <v>500</v>
      </c>
      <c r="G320" s="67">
        <f t="shared" si="21"/>
        <v>500</v>
      </c>
      <c r="H320" s="67">
        <f t="shared" si="21"/>
        <v>0</v>
      </c>
      <c r="I320" s="72">
        <f t="shared" si="11"/>
        <v>100</v>
      </c>
      <c r="J320" s="72">
        <f t="shared" si="12"/>
        <v>100</v>
      </c>
      <c r="K320" s="72">
        <f t="shared" si="13"/>
        <v>0</v>
      </c>
    </row>
    <row r="321" spans="1:11" ht="14.25">
      <c r="A321" s="53" t="s">
        <v>284</v>
      </c>
      <c r="B321" s="107"/>
      <c r="C321" s="100">
        <v>3811</v>
      </c>
      <c r="D321" s="44" t="s">
        <v>235</v>
      </c>
      <c r="E321" s="68">
        <v>500</v>
      </c>
      <c r="F321" s="68">
        <v>500</v>
      </c>
      <c r="G321" s="68">
        <v>500</v>
      </c>
      <c r="H321" s="68">
        <v>0</v>
      </c>
      <c r="I321" s="72">
        <f t="shared" si="11"/>
        <v>100</v>
      </c>
      <c r="J321" s="72">
        <f t="shared" si="12"/>
        <v>100</v>
      </c>
      <c r="K321" s="72">
        <f t="shared" si="13"/>
        <v>0</v>
      </c>
    </row>
    <row r="322" spans="2:11" ht="14.25">
      <c r="B322" s="107" t="s">
        <v>961</v>
      </c>
      <c r="C322" s="99"/>
      <c r="D322" s="35" t="s">
        <v>960</v>
      </c>
      <c r="E322" s="67">
        <f>E324</f>
        <v>1000</v>
      </c>
      <c r="F322" s="67">
        <f>F324</f>
        <v>1000</v>
      </c>
      <c r="G322" s="67">
        <f>G324</f>
        <v>1000</v>
      </c>
      <c r="H322" s="67">
        <f>H324</f>
        <v>1000</v>
      </c>
      <c r="I322" s="72">
        <f t="shared" si="11"/>
        <v>100</v>
      </c>
      <c r="J322" s="72">
        <f t="shared" si="12"/>
        <v>100</v>
      </c>
      <c r="K322" s="72">
        <f t="shared" si="13"/>
        <v>100</v>
      </c>
    </row>
    <row r="323" spans="2:11" ht="14.25">
      <c r="B323" s="107"/>
      <c r="C323" s="99">
        <v>3</v>
      </c>
      <c r="D323" s="35" t="s">
        <v>986</v>
      </c>
      <c r="E323" s="67">
        <f>E324</f>
        <v>1000</v>
      </c>
      <c r="F323" s="67">
        <f>F324</f>
        <v>1000</v>
      </c>
      <c r="G323" s="67">
        <f>G324</f>
        <v>1000</v>
      </c>
      <c r="H323" s="67">
        <f>H324</f>
        <v>1000</v>
      </c>
      <c r="I323" s="72">
        <f t="shared" si="11"/>
        <v>100</v>
      </c>
      <c r="J323" s="72">
        <f t="shared" si="12"/>
        <v>100</v>
      </c>
      <c r="K323" s="72">
        <f t="shared" si="13"/>
        <v>100</v>
      </c>
    </row>
    <row r="324" spans="2:11" ht="14.25">
      <c r="B324" s="107"/>
      <c r="C324" s="99">
        <v>38</v>
      </c>
      <c r="D324" s="35" t="s">
        <v>459</v>
      </c>
      <c r="E324" s="67">
        <f aca="true" t="shared" si="22" ref="E324:H325">E325</f>
        <v>1000</v>
      </c>
      <c r="F324" s="67">
        <f t="shared" si="22"/>
        <v>1000</v>
      </c>
      <c r="G324" s="67">
        <f t="shared" si="22"/>
        <v>1000</v>
      </c>
      <c r="H324" s="67">
        <f t="shared" si="22"/>
        <v>1000</v>
      </c>
      <c r="I324" s="72">
        <f t="shared" si="11"/>
        <v>100</v>
      </c>
      <c r="J324" s="72">
        <f t="shared" si="12"/>
        <v>100</v>
      </c>
      <c r="K324" s="72">
        <f t="shared" si="13"/>
        <v>100</v>
      </c>
    </row>
    <row r="325" spans="2:11" ht="14.25">
      <c r="B325" s="107"/>
      <c r="C325" s="99">
        <v>381</v>
      </c>
      <c r="D325" s="35" t="s">
        <v>336</v>
      </c>
      <c r="E325" s="67">
        <f t="shared" si="22"/>
        <v>1000</v>
      </c>
      <c r="F325" s="67">
        <f t="shared" si="22"/>
        <v>1000</v>
      </c>
      <c r="G325" s="67">
        <f t="shared" si="22"/>
        <v>1000</v>
      </c>
      <c r="H325" s="67">
        <f t="shared" si="22"/>
        <v>1000</v>
      </c>
      <c r="I325" s="72">
        <f t="shared" si="11"/>
        <v>100</v>
      </c>
      <c r="J325" s="72">
        <f t="shared" si="12"/>
        <v>100</v>
      </c>
      <c r="K325" s="72">
        <f t="shared" si="13"/>
        <v>100</v>
      </c>
    </row>
    <row r="326" spans="1:11" ht="14.25">
      <c r="A326" s="53" t="s">
        <v>757</v>
      </c>
      <c r="B326" s="107"/>
      <c r="C326" s="100">
        <v>3811</v>
      </c>
      <c r="D326" s="44" t="s">
        <v>235</v>
      </c>
      <c r="E326" s="68">
        <v>1000</v>
      </c>
      <c r="F326" s="68">
        <v>1000</v>
      </c>
      <c r="G326" s="68">
        <v>1000</v>
      </c>
      <c r="H326" s="68">
        <v>1000</v>
      </c>
      <c r="I326" s="72">
        <f t="shared" si="11"/>
        <v>100</v>
      </c>
      <c r="J326" s="72">
        <f t="shared" si="12"/>
        <v>100</v>
      </c>
      <c r="K326" s="72">
        <f t="shared" si="13"/>
        <v>100</v>
      </c>
    </row>
    <row r="327" spans="2:11" ht="14.25">
      <c r="B327" s="107" t="s">
        <v>963</v>
      </c>
      <c r="C327" s="99"/>
      <c r="D327" s="35" t="s">
        <v>962</v>
      </c>
      <c r="E327" s="67">
        <f>E329</f>
        <v>15000</v>
      </c>
      <c r="F327" s="67">
        <f>F329</f>
        <v>20000</v>
      </c>
      <c r="G327" s="67">
        <f>G329</f>
        <v>20000</v>
      </c>
      <c r="H327" s="67">
        <f>H329</f>
        <v>20000</v>
      </c>
      <c r="I327" s="72">
        <f t="shared" si="11"/>
        <v>133.33333333333331</v>
      </c>
      <c r="J327" s="72">
        <f t="shared" si="12"/>
        <v>100</v>
      </c>
      <c r="K327" s="72">
        <f t="shared" si="13"/>
        <v>100</v>
      </c>
    </row>
    <row r="328" spans="2:11" ht="14.25">
      <c r="B328" s="107"/>
      <c r="C328" s="99">
        <v>3</v>
      </c>
      <c r="D328" s="35" t="s">
        <v>986</v>
      </c>
      <c r="E328" s="67">
        <f>E329</f>
        <v>15000</v>
      </c>
      <c r="F328" s="67">
        <f aca="true" t="shared" si="23" ref="F328:G330">F329</f>
        <v>20000</v>
      </c>
      <c r="G328" s="67">
        <f t="shared" si="23"/>
        <v>20000</v>
      </c>
      <c r="H328" s="67">
        <f>H329</f>
        <v>20000</v>
      </c>
      <c r="I328" s="72">
        <f t="shared" si="11"/>
        <v>133.33333333333331</v>
      </c>
      <c r="J328" s="72">
        <f t="shared" si="12"/>
        <v>100</v>
      </c>
      <c r="K328" s="72">
        <f t="shared" si="13"/>
        <v>100</v>
      </c>
    </row>
    <row r="329" spans="2:11" ht="14.25">
      <c r="B329" s="107"/>
      <c r="C329" s="99">
        <v>38</v>
      </c>
      <c r="D329" s="35" t="s">
        <v>459</v>
      </c>
      <c r="E329" s="67">
        <f>E330</f>
        <v>15000</v>
      </c>
      <c r="F329" s="67">
        <f t="shared" si="23"/>
        <v>20000</v>
      </c>
      <c r="G329" s="67">
        <f t="shared" si="23"/>
        <v>20000</v>
      </c>
      <c r="H329" s="67">
        <f>H330</f>
        <v>20000</v>
      </c>
      <c r="I329" s="72">
        <f t="shared" si="11"/>
        <v>133.33333333333331</v>
      </c>
      <c r="J329" s="72">
        <f t="shared" si="12"/>
        <v>100</v>
      </c>
      <c r="K329" s="72">
        <f t="shared" si="13"/>
        <v>100</v>
      </c>
    </row>
    <row r="330" spans="2:11" ht="14.25">
      <c r="B330" s="107"/>
      <c r="C330" s="99">
        <v>381</v>
      </c>
      <c r="D330" s="35" t="s">
        <v>336</v>
      </c>
      <c r="E330" s="67">
        <f>E331</f>
        <v>15000</v>
      </c>
      <c r="F330" s="67">
        <f t="shared" si="23"/>
        <v>20000</v>
      </c>
      <c r="G330" s="67">
        <f t="shared" si="23"/>
        <v>20000</v>
      </c>
      <c r="H330" s="67">
        <f>H331</f>
        <v>20000</v>
      </c>
      <c r="I330" s="72">
        <f t="shared" si="11"/>
        <v>133.33333333333331</v>
      </c>
      <c r="J330" s="72">
        <f t="shared" si="12"/>
        <v>100</v>
      </c>
      <c r="K330" s="72">
        <f t="shared" si="13"/>
        <v>100</v>
      </c>
    </row>
    <row r="331" spans="1:11" ht="14.25">
      <c r="A331" s="53" t="s">
        <v>803</v>
      </c>
      <c r="B331" s="107"/>
      <c r="C331" s="100">
        <v>3811</v>
      </c>
      <c r="D331" s="44" t="s">
        <v>235</v>
      </c>
      <c r="E331" s="68">
        <v>15000</v>
      </c>
      <c r="F331" s="68">
        <v>20000</v>
      </c>
      <c r="G331" s="68">
        <v>20000</v>
      </c>
      <c r="H331" s="68">
        <v>20000</v>
      </c>
      <c r="I331" s="72">
        <f aca="true" t="shared" si="24" ref="I331:I394">F331/E331*100</f>
        <v>133.33333333333331</v>
      </c>
      <c r="J331" s="72">
        <f aca="true" t="shared" si="25" ref="J331:J394">G331/F331*100</f>
        <v>100</v>
      </c>
      <c r="K331" s="72">
        <f aca="true" t="shared" si="26" ref="K331:K394">H331/G331*100</f>
        <v>100</v>
      </c>
    </row>
    <row r="332" spans="2:11" ht="14.25">
      <c r="B332" s="107" t="s">
        <v>965</v>
      </c>
      <c r="C332" s="99"/>
      <c r="D332" s="35" t="s">
        <v>964</v>
      </c>
      <c r="E332" s="67">
        <f>E334</f>
        <v>8000</v>
      </c>
      <c r="F332" s="67">
        <f>F334</f>
        <v>8000</v>
      </c>
      <c r="G332" s="67">
        <f>G334</f>
        <v>8000</v>
      </c>
      <c r="H332" s="67">
        <f>H334</f>
        <v>8000</v>
      </c>
      <c r="I332" s="72">
        <f t="shared" si="24"/>
        <v>100</v>
      </c>
      <c r="J332" s="72">
        <f t="shared" si="25"/>
        <v>100</v>
      </c>
      <c r="K332" s="72">
        <f t="shared" si="26"/>
        <v>100</v>
      </c>
    </row>
    <row r="333" spans="2:11" ht="14.25">
      <c r="B333" s="107"/>
      <c r="C333" s="99">
        <v>3</v>
      </c>
      <c r="D333" s="35" t="s">
        <v>986</v>
      </c>
      <c r="E333" s="67">
        <f>E334</f>
        <v>8000</v>
      </c>
      <c r="F333" s="67">
        <f aca="true" t="shared" si="27" ref="F333:G335">F334</f>
        <v>8000</v>
      </c>
      <c r="G333" s="67">
        <f t="shared" si="27"/>
        <v>8000</v>
      </c>
      <c r="H333" s="67">
        <f>H334</f>
        <v>8000</v>
      </c>
      <c r="I333" s="72">
        <f t="shared" si="24"/>
        <v>100</v>
      </c>
      <c r="J333" s="72">
        <f t="shared" si="25"/>
        <v>100</v>
      </c>
      <c r="K333" s="72">
        <f t="shared" si="26"/>
        <v>100</v>
      </c>
    </row>
    <row r="334" spans="2:11" ht="14.25">
      <c r="B334" s="107"/>
      <c r="C334" s="99">
        <v>38</v>
      </c>
      <c r="D334" s="35" t="s">
        <v>459</v>
      </c>
      <c r="E334" s="67">
        <f>E335</f>
        <v>8000</v>
      </c>
      <c r="F334" s="67">
        <f t="shared" si="27"/>
        <v>8000</v>
      </c>
      <c r="G334" s="67">
        <f t="shared" si="27"/>
        <v>8000</v>
      </c>
      <c r="H334" s="67">
        <f>H335</f>
        <v>8000</v>
      </c>
      <c r="I334" s="72">
        <f t="shared" si="24"/>
        <v>100</v>
      </c>
      <c r="J334" s="72">
        <f t="shared" si="25"/>
        <v>100</v>
      </c>
      <c r="K334" s="72">
        <f t="shared" si="26"/>
        <v>100</v>
      </c>
    </row>
    <row r="335" spans="2:11" ht="14.25">
      <c r="B335" s="107"/>
      <c r="C335" s="99">
        <v>381</v>
      </c>
      <c r="D335" s="35" t="s">
        <v>336</v>
      </c>
      <c r="E335" s="67">
        <f>E336</f>
        <v>8000</v>
      </c>
      <c r="F335" s="67">
        <f t="shared" si="27"/>
        <v>8000</v>
      </c>
      <c r="G335" s="67">
        <f t="shared" si="27"/>
        <v>8000</v>
      </c>
      <c r="H335" s="67">
        <f>H336</f>
        <v>8000</v>
      </c>
      <c r="I335" s="72">
        <f t="shared" si="24"/>
        <v>100</v>
      </c>
      <c r="J335" s="72">
        <f t="shared" si="25"/>
        <v>100</v>
      </c>
      <c r="K335" s="72">
        <f t="shared" si="26"/>
        <v>100</v>
      </c>
    </row>
    <row r="336" spans="1:11" ht="14.25">
      <c r="A336" s="53" t="s">
        <v>838</v>
      </c>
      <c r="B336" s="107"/>
      <c r="C336" s="100">
        <v>3811</v>
      </c>
      <c r="D336" s="44" t="s">
        <v>235</v>
      </c>
      <c r="E336" s="68">
        <v>8000</v>
      </c>
      <c r="F336" s="68">
        <v>8000</v>
      </c>
      <c r="G336" s="68">
        <v>8000</v>
      </c>
      <c r="H336" s="68">
        <v>8000</v>
      </c>
      <c r="I336" s="72">
        <f t="shared" si="24"/>
        <v>100</v>
      </c>
      <c r="J336" s="72">
        <f t="shared" si="25"/>
        <v>100</v>
      </c>
      <c r="K336" s="72">
        <f t="shared" si="26"/>
        <v>100</v>
      </c>
    </row>
    <row r="337" spans="2:11" ht="14.25">
      <c r="B337" s="107" t="s">
        <v>967</v>
      </c>
      <c r="C337" s="106"/>
      <c r="D337" s="88" t="s">
        <v>966</v>
      </c>
      <c r="E337" s="67">
        <f aca="true" t="shared" si="28" ref="E337:H338">E338</f>
        <v>1500</v>
      </c>
      <c r="F337" s="67">
        <f t="shared" si="28"/>
        <v>1500</v>
      </c>
      <c r="G337" s="67">
        <f t="shared" si="28"/>
        <v>1500</v>
      </c>
      <c r="H337" s="67">
        <f t="shared" si="28"/>
        <v>1500</v>
      </c>
      <c r="I337" s="72">
        <f t="shared" si="24"/>
        <v>100</v>
      </c>
      <c r="J337" s="72">
        <f t="shared" si="25"/>
        <v>100</v>
      </c>
      <c r="K337" s="72">
        <f t="shared" si="26"/>
        <v>100</v>
      </c>
    </row>
    <row r="338" spans="2:11" ht="14.25">
      <c r="B338" s="107"/>
      <c r="C338" s="106">
        <v>3</v>
      </c>
      <c r="D338" s="88" t="s">
        <v>986</v>
      </c>
      <c r="E338" s="67">
        <f t="shared" si="28"/>
        <v>1500</v>
      </c>
      <c r="F338" s="67">
        <f t="shared" si="28"/>
        <v>1500</v>
      </c>
      <c r="G338" s="67">
        <f t="shared" si="28"/>
        <v>1500</v>
      </c>
      <c r="H338" s="67">
        <f t="shared" si="28"/>
        <v>1500</v>
      </c>
      <c r="I338" s="72">
        <f t="shared" si="24"/>
        <v>100</v>
      </c>
      <c r="J338" s="72">
        <f t="shared" si="25"/>
        <v>100</v>
      </c>
      <c r="K338" s="72">
        <f t="shared" si="26"/>
        <v>100</v>
      </c>
    </row>
    <row r="339" spans="2:11" ht="14.25">
      <c r="B339" s="107"/>
      <c r="C339" s="106">
        <v>38</v>
      </c>
      <c r="D339" s="88" t="s">
        <v>460</v>
      </c>
      <c r="E339" s="67">
        <f aca="true" t="shared" si="29" ref="E339:H340">E340</f>
        <v>1500</v>
      </c>
      <c r="F339" s="67">
        <f t="shared" si="29"/>
        <v>1500</v>
      </c>
      <c r="G339" s="67">
        <f t="shared" si="29"/>
        <v>1500</v>
      </c>
      <c r="H339" s="67">
        <f t="shared" si="29"/>
        <v>1500</v>
      </c>
      <c r="I339" s="72">
        <f t="shared" si="24"/>
        <v>100</v>
      </c>
      <c r="J339" s="72">
        <f t="shared" si="25"/>
        <v>100</v>
      </c>
      <c r="K339" s="72">
        <f t="shared" si="26"/>
        <v>100</v>
      </c>
    </row>
    <row r="340" spans="2:11" ht="14.25">
      <c r="B340" s="107"/>
      <c r="C340" s="106">
        <v>381</v>
      </c>
      <c r="D340" s="88" t="s">
        <v>336</v>
      </c>
      <c r="E340" s="67">
        <f t="shared" si="29"/>
        <v>1500</v>
      </c>
      <c r="F340" s="67">
        <f t="shared" si="29"/>
        <v>1500</v>
      </c>
      <c r="G340" s="67">
        <f t="shared" si="29"/>
        <v>1500</v>
      </c>
      <c r="H340" s="67">
        <f t="shared" si="29"/>
        <v>1500</v>
      </c>
      <c r="I340" s="72">
        <f t="shared" si="24"/>
        <v>100</v>
      </c>
      <c r="J340" s="72">
        <f t="shared" si="25"/>
        <v>100</v>
      </c>
      <c r="K340" s="72">
        <f t="shared" si="26"/>
        <v>100</v>
      </c>
    </row>
    <row r="341" spans="1:11" ht="14.25">
      <c r="A341" s="53" t="s">
        <v>868</v>
      </c>
      <c r="B341" s="107"/>
      <c r="C341" s="100">
        <v>3811</v>
      </c>
      <c r="D341" s="44" t="s">
        <v>235</v>
      </c>
      <c r="E341" s="68">
        <v>1500</v>
      </c>
      <c r="F341" s="68">
        <v>1500</v>
      </c>
      <c r="G341" s="68">
        <v>1500</v>
      </c>
      <c r="H341" s="68">
        <v>1500</v>
      </c>
      <c r="I341" s="72">
        <f t="shared" si="24"/>
        <v>100</v>
      </c>
      <c r="J341" s="72">
        <f t="shared" si="25"/>
        <v>100</v>
      </c>
      <c r="K341" s="72">
        <f t="shared" si="26"/>
        <v>100</v>
      </c>
    </row>
    <row r="342" spans="2:11" ht="14.25">
      <c r="B342" s="107" t="s">
        <v>968</v>
      </c>
      <c r="C342" s="99"/>
      <c r="D342" s="35" t="s">
        <v>970</v>
      </c>
      <c r="E342" s="67">
        <f aca="true" t="shared" si="30" ref="E342:H343">E343</f>
        <v>2000</v>
      </c>
      <c r="F342" s="67">
        <f t="shared" si="30"/>
        <v>2000</v>
      </c>
      <c r="G342" s="67">
        <f t="shared" si="30"/>
        <v>2000</v>
      </c>
      <c r="H342" s="67">
        <f t="shared" si="30"/>
        <v>1500</v>
      </c>
      <c r="I342" s="72">
        <f t="shared" si="24"/>
        <v>100</v>
      </c>
      <c r="J342" s="72">
        <f t="shared" si="25"/>
        <v>100</v>
      </c>
      <c r="K342" s="72">
        <f t="shared" si="26"/>
        <v>75</v>
      </c>
    </row>
    <row r="343" spans="2:11" ht="14.25">
      <c r="B343" s="107"/>
      <c r="C343" s="106">
        <v>3</v>
      </c>
      <c r="D343" s="88" t="s">
        <v>986</v>
      </c>
      <c r="E343" s="67">
        <f t="shared" si="30"/>
        <v>2000</v>
      </c>
      <c r="F343" s="67">
        <f t="shared" si="30"/>
        <v>2000</v>
      </c>
      <c r="G343" s="67">
        <f t="shared" si="30"/>
        <v>2000</v>
      </c>
      <c r="H343" s="67">
        <f t="shared" si="30"/>
        <v>1500</v>
      </c>
      <c r="I343" s="72">
        <f t="shared" si="24"/>
        <v>100</v>
      </c>
      <c r="J343" s="72">
        <f t="shared" si="25"/>
        <v>100</v>
      </c>
      <c r="K343" s="72">
        <f t="shared" si="26"/>
        <v>75</v>
      </c>
    </row>
    <row r="344" spans="2:11" ht="14.25">
      <c r="B344" s="107"/>
      <c r="C344" s="99">
        <v>38</v>
      </c>
      <c r="D344" s="35" t="s">
        <v>987</v>
      </c>
      <c r="E344" s="67">
        <f aca="true" t="shared" si="31" ref="E344:H345">E345</f>
        <v>2000</v>
      </c>
      <c r="F344" s="67">
        <f t="shared" si="31"/>
        <v>2000</v>
      </c>
      <c r="G344" s="67">
        <f t="shared" si="31"/>
        <v>2000</v>
      </c>
      <c r="H344" s="67">
        <f t="shared" si="31"/>
        <v>1500</v>
      </c>
      <c r="I344" s="72">
        <f t="shared" si="24"/>
        <v>100</v>
      </c>
      <c r="J344" s="72">
        <f t="shared" si="25"/>
        <v>100</v>
      </c>
      <c r="K344" s="72">
        <f t="shared" si="26"/>
        <v>75</v>
      </c>
    </row>
    <row r="345" spans="2:11" ht="14.25">
      <c r="B345" s="107"/>
      <c r="C345" s="99">
        <v>381</v>
      </c>
      <c r="D345" s="35" t="s">
        <v>336</v>
      </c>
      <c r="E345" s="67">
        <f t="shared" si="31"/>
        <v>2000</v>
      </c>
      <c r="F345" s="67">
        <f t="shared" si="31"/>
        <v>2000</v>
      </c>
      <c r="G345" s="67">
        <f t="shared" si="31"/>
        <v>2000</v>
      </c>
      <c r="H345" s="67">
        <f t="shared" si="31"/>
        <v>1500</v>
      </c>
      <c r="I345" s="72">
        <f t="shared" si="24"/>
        <v>100</v>
      </c>
      <c r="J345" s="72">
        <f t="shared" si="25"/>
        <v>100</v>
      </c>
      <c r="K345" s="72">
        <f t="shared" si="26"/>
        <v>75</v>
      </c>
    </row>
    <row r="346" spans="1:12" ht="14.25">
      <c r="A346" s="53" t="s">
        <v>877</v>
      </c>
      <c r="B346" s="107"/>
      <c r="C346" s="100">
        <v>3811</v>
      </c>
      <c r="D346" s="9" t="s">
        <v>235</v>
      </c>
      <c r="E346" s="68">
        <v>2000</v>
      </c>
      <c r="F346" s="68">
        <v>2000</v>
      </c>
      <c r="G346" s="68">
        <v>2000</v>
      </c>
      <c r="H346" s="68">
        <v>1500</v>
      </c>
      <c r="I346" s="72">
        <f t="shared" si="24"/>
        <v>100</v>
      </c>
      <c r="J346" s="72">
        <f t="shared" si="25"/>
        <v>100</v>
      </c>
      <c r="K346" s="72">
        <f t="shared" si="26"/>
        <v>75</v>
      </c>
      <c r="L346" s="1" t="s">
        <v>840</v>
      </c>
    </row>
    <row r="347" spans="2:11" ht="14.25">
      <c r="B347" s="107" t="s">
        <v>971</v>
      </c>
      <c r="C347" s="99"/>
      <c r="D347" s="35" t="s">
        <v>969</v>
      </c>
      <c r="E347" s="67">
        <f aca="true" t="shared" si="32" ref="E347:H348">E348</f>
        <v>2000</v>
      </c>
      <c r="F347" s="67">
        <f t="shared" si="32"/>
        <v>1000</v>
      </c>
      <c r="G347" s="67">
        <f t="shared" si="32"/>
        <v>1000</v>
      </c>
      <c r="H347" s="67">
        <f t="shared" si="32"/>
        <v>0</v>
      </c>
      <c r="I347" s="72">
        <f t="shared" si="24"/>
        <v>50</v>
      </c>
      <c r="J347" s="72">
        <f t="shared" si="25"/>
        <v>100</v>
      </c>
      <c r="K347" s="72">
        <f t="shared" si="26"/>
        <v>0</v>
      </c>
    </row>
    <row r="348" spans="2:11" ht="14.25">
      <c r="B348" s="107"/>
      <c r="C348" s="106">
        <v>3</v>
      </c>
      <c r="D348" s="87" t="s">
        <v>986</v>
      </c>
      <c r="E348" s="67">
        <f t="shared" si="32"/>
        <v>2000</v>
      </c>
      <c r="F348" s="67">
        <f t="shared" si="32"/>
        <v>1000</v>
      </c>
      <c r="G348" s="67">
        <f t="shared" si="32"/>
        <v>1000</v>
      </c>
      <c r="H348" s="67">
        <f t="shared" si="32"/>
        <v>0</v>
      </c>
      <c r="I348" s="72">
        <f t="shared" si="24"/>
        <v>50</v>
      </c>
      <c r="J348" s="72">
        <f t="shared" si="25"/>
        <v>100</v>
      </c>
      <c r="K348" s="72">
        <f t="shared" si="26"/>
        <v>0</v>
      </c>
    </row>
    <row r="349" spans="2:12" ht="14.25">
      <c r="B349" s="107"/>
      <c r="C349" s="99">
        <v>38</v>
      </c>
      <c r="D349" s="35" t="s">
        <v>460</v>
      </c>
      <c r="E349" s="67">
        <f aca="true" t="shared" si="33" ref="E349:H350">E350</f>
        <v>2000</v>
      </c>
      <c r="F349" s="67">
        <f t="shared" si="33"/>
        <v>1000</v>
      </c>
      <c r="G349" s="67">
        <f t="shared" si="33"/>
        <v>1000</v>
      </c>
      <c r="H349" s="67">
        <f t="shared" si="33"/>
        <v>0</v>
      </c>
      <c r="I349" s="72">
        <f t="shared" si="24"/>
        <v>50</v>
      </c>
      <c r="J349" s="72">
        <f t="shared" si="25"/>
        <v>100</v>
      </c>
      <c r="K349" s="72">
        <f t="shared" si="26"/>
        <v>0</v>
      </c>
      <c r="L349" s="1" t="s">
        <v>840</v>
      </c>
    </row>
    <row r="350" spans="2:12" ht="14.25">
      <c r="B350" s="107"/>
      <c r="C350" s="99">
        <v>381</v>
      </c>
      <c r="D350" s="35" t="s">
        <v>336</v>
      </c>
      <c r="E350" s="67">
        <f t="shared" si="33"/>
        <v>2000</v>
      </c>
      <c r="F350" s="67">
        <f t="shared" si="33"/>
        <v>1000</v>
      </c>
      <c r="G350" s="67">
        <f t="shared" si="33"/>
        <v>1000</v>
      </c>
      <c r="H350" s="67">
        <f t="shared" si="33"/>
        <v>0</v>
      </c>
      <c r="I350" s="72">
        <f t="shared" si="24"/>
        <v>50</v>
      </c>
      <c r="J350" s="72">
        <f t="shared" si="25"/>
        <v>100</v>
      </c>
      <c r="K350" s="72">
        <f t="shared" si="26"/>
        <v>0</v>
      </c>
      <c r="L350" s="1" t="s">
        <v>840</v>
      </c>
    </row>
    <row r="351" spans="1:11" ht="14.25">
      <c r="A351" s="53" t="s">
        <v>878</v>
      </c>
      <c r="B351" s="107"/>
      <c r="C351" s="100">
        <v>3811</v>
      </c>
      <c r="D351" s="44" t="s">
        <v>235</v>
      </c>
      <c r="E351" s="68">
        <v>2000</v>
      </c>
      <c r="F351" s="68">
        <v>1000</v>
      </c>
      <c r="G351" s="68">
        <v>1000</v>
      </c>
      <c r="H351" s="68">
        <v>0</v>
      </c>
      <c r="I351" s="72">
        <f t="shared" si="24"/>
        <v>50</v>
      </c>
      <c r="J351" s="72">
        <f t="shared" si="25"/>
        <v>100</v>
      </c>
      <c r="K351" s="72">
        <f t="shared" si="26"/>
        <v>0</v>
      </c>
    </row>
    <row r="352" spans="2:11" ht="14.25">
      <c r="B352" s="107" t="s">
        <v>94</v>
      </c>
      <c r="C352" s="99"/>
      <c r="D352" s="35" t="s">
        <v>93</v>
      </c>
      <c r="E352" s="67">
        <f aca="true" t="shared" si="34" ref="E352:H355">E353</f>
        <v>0</v>
      </c>
      <c r="F352" s="67">
        <f t="shared" si="34"/>
        <v>1000</v>
      </c>
      <c r="G352" s="67">
        <f t="shared" si="34"/>
        <v>1000</v>
      </c>
      <c r="H352" s="67">
        <f t="shared" si="34"/>
        <v>0</v>
      </c>
      <c r="I352" s="72">
        <v>0</v>
      </c>
      <c r="J352" s="72">
        <f t="shared" si="25"/>
        <v>100</v>
      </c>
      <c r="K352" s="72">
        <f t="shared" si="26"/>
        <v>0</v>
      </c>
    </row>
    <row r="353" spans="2:11" ht="14.25">
      <c r="B353" s="107"/>
      <c r="C353" s="106">
        <v>3</v>
      </c>
      <c r="D353" s="87" t="s">
        <v>986</v>
      </c>
      <c r="E353" s="67">
        <f t="shared" si="34"/>
        <v>0</v>
      </c>
      <c r="F353" s="67">
        <f t="shared" si="34"/>
        <v>1000</v>
      </c>
      <c r="G353" s="67">
        <f t="shared" si="34"/>
        <v>1000</v>
      </c>
      <c r="H353" s="67">
        <f t="shared" si="34"/>
        <v>0</v>
      </c>
      <c r="I353" s="72">
        <v>0</v>
      </c>
      <c r="J353" s="72">
        <f t="shared" si="25"/>
        <v>100</v>
      </c>
      <c r="K353" s="72">
        <f t="shared" si="26"/>
        <v>0</v>
      </c>
    </row>
    <row r="354" spans="2:11" ht="14.25">
      <c r="B354" s="107"/>
      <c r="C354" s="99">
        <v>38</v>
      </c>
      <c r="D354" s="35" t="s">
        <v>460</v>
      </c>
      <c r="E354" s="67">
        <f t="shared" si="34"/>
        <v>0</v>
      </c>
      <c r="F354" s="67">
        <f t="shared" si="34"/>
        <v>1000</v>
      </c>
      <c r="G354" s="67">
        <f t="shared" si="34"/>
        <v>1000</v>
      </c>
      <c r="H354" s="67">
        <f t="shared" si="34"/>
        <v>0</v>
      </c>
      <c r="I354" s="72">
        <v>0</v>
      </c>
      <c r="J354" s="72">
        <f t="shared" si="25"/>
        <v>100</v>
      </c>
      <c r="K354" s="72">
        <f t="shared" si="26"/>
        <v>0</v>
      </c>
    </row>
    <row r="355" spans="2:11" ht="14.25">
      <c r="B355" s="107"/>
      <c r="C355" s="99">
        <v>381</v>
      </c>
      <c r="D355" s="35" t="s">
        <v>336</v>
      </c>
      <c r="E355" s="67">
        <f t="shared" si="34"/>
        <v>0</v>
      </c>
      <c r="F355" s="67">
        <f t="shared" si="34"/>
        <v>1000</v>
      </c>
      <c r="G355" s="67">
        <f t="shared" si="34"/>
        <v>1000</v>
      </c>
      <c r="H355" s="67">
        <f t="shared" si="34"/>
        <v>0</v>
      </c>
      <c r="I355" s="72">
        <v>0</v>
      </c>
      <c r="J355" s="72">
        <f t="shared" si="25"/>
        <v>100</v>
      </c>
      <c r="K355" s="72">
        <f t="shared" si="26"/>
        <v>0</v>
      </c>
    </row>
    <row r="356" spans="1:11" ht="14.25">
      <c r="A356" s="53" t="s">
        <v>95</v>
      </c>
      <c r="B356" s="107"/>
      <c r="C356" s="100">
        <v>3811</v>
      </c>
      <c r="D356" s="44" t="s">
        <v>235</v>
      </c>
      <c r="E356" s="68">
        <v>0</v>
      </c>
      <c r="F356" s="68">
        <v>1000</v>
      </c>
      <c r="G356" s="68">
        <v>1000</v>
      </c>
      <c r="H356" s="68">
        <v>0</v>
      </c>
      <c r="I356" s="72">
        <v>0</v>
      </c>
      <c r="J356" s="72">
        <f t="shared" si="25"/>
        <v>100</v>
      </c>
      <c r="K356" s="72">
        <f t="shared" si="26"/>
        <v>0</v>
      </c>
    </row>
    <row r="357" spans="2:11" ht="14.25">
      <c r="B357" s="107"/>
      <c r="C357" s="100"/>
      <c r="D357" s="44"/>
      <c r="E357" s="68"/>
      <c r="F357" s="68"/>
      <c r="G357" s="68"/>
      <c r="H357" s="68"/>
      <c r="I357" s="72"/>
      <c r="J357" s="72"/>
      <c r="K357" s="72"/>
    </row>
    <row r="358" spans="2:11" ht="14.25">
      <c r="B358" s="107"/>
      <c r="C358" s="100"/>
      <c r="D358" s="44"/>
      <c r="E358" s="68"/>
      <c r="F358" s="68"/>
      <c r="G358" s="68"/>
      <c r="H358" s="68"/>
      <c r="I358" s="72"/>
      <c r="J358" s="72"/>
      <c r="K358" s="72"/>
    </row>
    <row r="359" spans="1:11" s="2" customFormat="1" ht="15">
      <c r="A359" s="59"/>
      <c r="B359" s="107" t="s">
        <v>974</v>
      </c>
      <c r="C359" s="57"/>
      <c r="D359" s="12" t="s">
        <v>498</v>
      </c>
      <c r="E359" s="67">
        <f>E361</f>
        <v>1697198.97</v>
      </c>
      <c r="F359" s="67">
        <f>F361</f>
        <v>1863140</v>
      </c>
      <c r="G359" s="67">
        <f>G361</f>
        <v>1863140</v>
      </c>
      <c r="H359" s="67">
        <f>H361</f>
        <v>1811150</v>
      </c>
      <c r="I359" s="72">
        <f t="shared" si="24"/>
        <v>109.77734684814237</v>
      </c>
      <c r="J359" s="72">
        <f t="shared" si="25"/>
        <v>100</v>
      </c>
      <c r="K359" s="72">
        <f t="shared" si="26"/>
        <v>97.20954947024914</v>
      </c>
    </row>
    <row r="360" spans="2:13" ht="14.25">
      <c r="B360" s="107"/>
      <c r="D360" s="12" t="s">
        <v>975</v>
      </c>
      <c r="E360" s="68"/>
      <c r="F360" s="68"/>
      <c r="G360" s="68"/>
      <c r="H360" s="68"/>
      <c r="I360" s="72"/>
      <c r="J360" s="72"/>
      <c r="K360" s="72"/>
      <c r="M360" s="1" t="s">
        <v>840</v>
      </c>
    </row>
    <row r="361" spans="1:11" s="2" customFormat="1" ht="15">
      <c r="A361" s="59"/>
      <c r="B361" s="107" t="s">
        <v>978</v>
      </c>
      <c r="C361" s="57"/>
      <c r="D361" s="35" t="s">
        <v>976</v>
      </c>
      <c r="E361" s="67">
        <f>E362+E431+E436</f>
        <v>1697198.97</v>
      </c>
      <c r="F361" s="67">
        <f>F362+F431+F436</f>
        <v>1863140</v>
      </c>
      <c r="G361" s="67">
        <f>G362+G431+G436</f>
        <v>1863140</v>
      </c>
      <c r="H361" s="67">
        <f>H362+H431+H436</f>
        <v>1811150</v>
      </c>
      <c r="I361" s="72">
        <f t="shared" si="24"/>
        <v>109.77734684814237</v>
      </c>
      <c r="J361" s="72">
        <f t="shared" si="25"/>
        <v>100</v>
      </c>
      <c r="K361" s="72">
        <f t="shared" si="26"/>
        <v>97.20954947024914</v>
      </c>
    </row>
    <row r="362" spans="1:11" s="2" customFormat="1" ht="15">
      <c r="A362" s="59"/>
      <c r="B362" s="107" t="s">
        <v>980</v>
      </c>
      <c r="C362" s="57"/>
      <c r="D362" s="35" t="s">
        <v>977</v>
      </c>
      <c r="E362" s="67">
        <f>E363</f>
        <v>1596051.79</v>
      </c>
      <c r="F362" s="67">
        <f>F363</f>
        <v>1770345.86</v>
      </c>
      <c r="G362" s="67">
        <f>G363</f>
        <v>1770345.86</v>
      </c>
      <c r="H362" s="67">
        <f>H363</f>
        <v>1754375.71</v>
      </c>
      <c r="I362" s="72">
        <f t="shared" si="24"/>
        <v>110.92032671446081</v>
      </c>
      <c r="J362" s="72">
        <f t="shared" si="25"/>
        <v>100</v>
      </c>
      <c r="K362" s="72">
        <f t="shared" si="26"/>
        <v>99.09790790823212</v>
      </c>
    </row>
    <row r="363" spans="1:11" s="2" customFormat="1" ht="15">
      <c r="A363" s="59"/>
      <c r="B363" s="107"/>
      <c r="C363" s="57">
        <v>3</v>
      </c>
      <c r="D363" s="35" t="s">
        <v>436</v>
      </c>
      <c r="E363" s="67">
        <f>E364+E372+E425</f>
        <v>1596051.79</v>
      </c>
      <c r="F363" s="67">
        <f>F364+F372+F425</f>
        <v>1770345.86</v>
      </c>
      <c r="G363" s="67">
        <f>G364+G372+G425</f>
        <v>1770345.86</v>
      </c>
      <c r="H363" s="67">
        <f>H364+H372+H425</f>
        <v>1754375.71</v>
      </c>
      <c r="I363" s="72">
        <f t="shared" si="24"/>
        <v>110.92032671446081</v>
      </c>
      <c r="J363" s="72">
        <f t="shared" si="25"/>
        <v>100</v>
      </c>
      <c r="K363" s="72">
        <f t="shared" si="26"/>
        <v>99.09790790823212</v>
      </c>
    </row>
    <row r="364" spans="1:11" ht="14.25">
      <c r="A364" s="59"/>
      <c r="B364" s="107"/>
      <c r="C364" s="57">
        <v>31</v>
      </c>
      <c r="D364" s="35" t="s">
        <v>248</v>
      </c>
      <c r="E364" s="67">
        <f>E369+E367+E365</f>
        <v>1052701.01</v>
      </c>
      <c r="F364" s="67">
        <f>F369+F367+F365</f>
        <v>1177245.86</v>
      </c>
      <c r="G364" s="67">
        <f>G369+G367+G365</f>
        <v>1177245.86</v>
      </c>
      <c r="H364" s="67">
        <f>H369+H367+H365</f>
        <v>1196575.71</v>
      </c>
      <c r="I364" s="72">
        <f t="shared" si="24"/>
        <v>111.83098038444935</v>
      </c>
      <c r="J364" s="72">
        <f t="shared" si="25"/>
        <v>100</v>
      </c>
      <c r="K364" s="72">
        <f t="shared" si="26"/>
        <v>101.64195523269879</v>
      </c>
    </row>
    <row r="365" spans="1:11" ht="14.25">
      <c r="A365" s="59"/>
      <c r="B365" s="107"/>
      <c r="C365" s="57">
        <v>311</v>
      </c>
      <c r="D365" s="35" t="s">
        <v>249</v>
      </c>
      <c r="E365" s="67">
        <f>E366</f>
        <v>827707.11</v>
      </c>
      <c r="F365" s="67">
        <f>F366</f>
        <v>944749.03</v>
      </c>
      <c r="G365" s="67">
        <f>G366</f>
        <v>944749.03</v>
      </c>
      <c r="H365" s="67">
        <f>H366</f>
        <v>952709.65</v>
      </c>
      <c r="I365" s="72">
        <f t="shared" si="24"/>
        <v>114.14049953008136</v>
      </c>
      <c r="J365" s="72">
        <f t="shared" si="25"/>
        <v>100</v>
      </c>
      <c r="K365" s="72">
        <f t="shared" si="26"/>
        <v>100.84261743036666</v>
      </c>
    </row>
    <row r="366" spans="1:11" ht="14.25">
      <c r="A366" s="53" t="s">
        <v>463</v>
      </c>
      <c r="B366" s="107"/>
      <c r="C366" s="58">
        <v>3111</v>
      </c>
      <c r="D366" s="44" t="s">
        <v>223</v>
      </c>
      <c r="E366" s="68">
        <v>827707.11</v>
      </c>
      <c r="F366" s="68">
        <v>944749.03</v>
      </c>
      <c r="G366" s="68">
        <v>944749.03</v>
      </c>
      <c r="H366" s="68">
        <v>952709.65</v>
      </c>
      <c r="I366" s="72">
        <f t="shared" si="24"/>
        <v>114.14049953008136</v>
      </c>
      <c r="J366" s="72">
        <f t="shared" si="25"/>
        <v>100</v>
      </c>
      <c r="K366" s="72">
        <f t="shared" si="26"/>
        <v>100.84261743036666</v>
      </c>
    </row>
    <row r="367" spans="1:11" ht="14.25">
      <c r="A367" s="59"/>
      <c r="B367" s="107"/>
      <c r="C367" s="57">
        <v>312</v>
      </c>
      <c r="D367" s="35" t="s">
        <v>251</v>
      </c>
      <c r="E367" s="67">
        <f>E368</f>
        <v>82628.28</v>
      </c>
      <c r="F367" s="67">
        <f>F368</f>
        <v>70000</v>
      </c>
      <c r="G367" s="67">
        <f>G368</f>
        <v>70000</v>
      </c>
      <c r="H367" s="67">
        <f>H368</f>
        <v>80000</v>
      </c>
      <c r="I367" s="72">
        <f t="shared" si="24"/>
        <v>84.71675799133178</v>
      </c>
      <c r="J367" s="72">
        <f t="shared" si="25"/>
        <v>100</v>
      </c>
      <c r="K367" s="72">
        <f t="shared" si="26"/>
        <v>114.28571428571428</v>
      </c>
    </row>
    <row r="368" spans="1:11" ht="14.25">
      <c r="A368" s="53" t="s">
        <v>283</v>
      </c>
      <c r="B368" s="107"/>
      <c r="C368" s="58">
        <v>3121</v>
      </c>
      <c r="D368" s="44" t="s">
        <v>251</v>
      </c>
      <c r="E368" s="68">
        <v>82628.28</v>
      </c>
      <c r="F368" s="68">
        <v>70000</v>
      </c>
      <c r="G368" s="68">
        <v>70000</v>
      </c>
      <c r="H368" s="68">
        <v>80000</v>
      </c>
      <c r="I368" s="72">
        <f t="shared" si="24"/>
        <v>84.71675799133178</v>
      </c>
      <c r="J368" s="72">
        <f t="shared" si="25"/>
        <v>100</v>
      </c>
      <c r="K368" s="72">
        <f t="shared" si="26"/>
        <v>114.28571428571428</v>
      </c>
    </row>
    <row r="369" spans="1:11" ht="14.25">
      <c r="A369" s="59"/>
      <c r="B369" s="107"/>
      <c r="C369" s="57">
        <v>313</v>
      </c>
      <c r="D369" s="35" t="s">
        <v>253</v>
      </c>
      <c r="E369" s="67">
        <f>E371+E370</f>
        <v>142365.62</v>
      </c>
      <c r="F369" s="67">
        <f>F371+F370</f>
        <v>162496.83000000002</v>
      </c>
      <c r="G369" s="67">
        <f>G371+G370</f>
        <v>162496.83000000002</v>
      </c>
      <c r="H369" s="67">
        <f>H371+H370</f>
        <v>163866.06</v>
      </c>
      <c r="I369" s="72">
        <f t="shared" si="24"/>
        <v>114.14049965153106</v>
      </c>
      <c r="J369" s="72">
        <f t="shared" si="25"/>
        <v>100</v>
      </c>
      <c r="K369" s="72">
        <f t="shared" si="26"/>
        <v>100.84261951448528</v>
      </c>
    </row>
    <row r="370" spans="1:11" ht="14.25">
      <c r="A370" s="53" t="s">
        <v>282</v>
      </c>
      <c r="B370" s="107"/>
      <c r="C370" s="58">
        <v>3132</v>
      </c>
      <c r="D370" s="44" t="s">
        <v>254</v>
      </c>
      <c r="E370" s="68">
        <v>128294.59</v>
      </c>
      <c r="F370" s="68">
        <v>146436.1</v>
      </c>
      <c r="G370" s="68">
        <v>146436.1</v>
      </c>
      <c r="H370" s="68">
        <v>147670</v>
      </c>
      <c r="I370" s="72">
        <f t="shared" si="24"/>
        <v>114.14051052347571</v>
      </c>
      <c r="J370" s="72">
        <f t="shared" si="25"/>
        <v>100</v>
      </c>
      <c r="K370" s="72">
        <f t="shared" si="26"/>
        <v>100.84262009163041</v>
      </c>
    </row>
    <row r="371" spans="1:11" ht="14.25">
      <c r="A371" s="53" t="s">
        <v>281</v>
      </c>
      <c r="B371" s="107"/>
      <c r="C371" s="58">
        <v>3133</v>
      </c>
      <c r="D371" s="44" t="s">
        <v>255</v>
      </c>
      <c r="E371" s="68">
        <v>14071.03</v>
      </c>
      <c r="F371" s="68">
        <v>16060.73</v>
      </c>
      <c r="G371" s="68">
        <v>16060.73</v>
      </c>
      <c r="H371" s="68">
        <v>16196.06</v>
      </c>
      <c r="I371" s="72">
        <f t="shared" si="24"/>
        <v>114.1404005250504</v>
      </c>
      <c r="J371" s="72">
        <f t="shared" si="25"/>
        <v>100</v>
      </c>
      <c r="K371" s="72">
        <f t="shared" si="26"/>
        <v>100.8426142522787</v>
      </c>
    </row>
    <row r="372" spans="1:11" ht="14.25">
      <c r="A372" s="59"/>
      <c r="B372" s="107"/>
      <c r="C372" s="57">
        <v>32</v>
      </c>
      <c r="D372" s="35" t="s">
        <v>236</v>
      </c>
      <c r="E372" s="67">
        <f>E419+E395+E381+E373</f>
        <v>492196.81</v>
      </c>
      <c r="F372" s="67">
        <f>F419+F395+F381+F373</f>
        <v>562100</v>
      </c>
      <c r="G372" s="67">
        <f>G419+G395+G381+G373</f>
        <v>562100</v>
      </c>
      <c r="H372" s="67">
        <f>H419+H395+H381+H373</f>
        <v>526800</v>
      </c>
      <c r="I372" s="72">
        <f t="shared" si="24"/>
        <v>114.20228424479224</v>
      </c>
      <c r="J372" s="72">
        <f t="shared" si="25"/>
        <v>100</v>
      </c>
      <c r="K372" s="72">
        <f t="shared" si="26"/>
        <v>93.7199786514855</v>
      </c>
    </row>
    <row r="373" spans="1:11" ht="14.25">
      <c r="A373" s="59"/>
      <c r="B373" s="107"/>
      <c r="C373" s="57">
        <v>321</v>
      </c>
      <c r="D373" s="35" t="s">
        <v>455</v>
      </c>
      <c r="E373" s="67">
        <f>E374+E378+E379</f>
        <v>58950.35</v>
      </c>
      <c r="F373" s="67">
        <f>F374+F378+F379</f>
        <v>77000</v>
      </c>
      <c r="G373" s="67">
        <f>G374+G378+G379</f>
        <v>77000</v>
      </c>
      <c r="H373" s="67">
        <f>H374+H378+H379</f>
        <v>81000</v>
      </c>
      <c r="I373" s="72">
        <f t="shared" si="24"/>
        <v>130.61839327501872</v>
      </c>
      <c r="J373" s="72">
        <f t="shared" si="25"/>
        <v>100</v>
      </c>
      <c r="K373" s="72">
        <f t="shared" si="26"/>
        <v>105.1948051948052</v>
      </c>
    </row>
    <row r="374" spans="2:11" ht="14.25">
      <c r="B374" s="107"/>
      <c r="C374" s="58">
        <v>3211</v>
      </c>
      <c r="D374" s="44" t="s">
        <v>257</v>
      </c>
      <c r="E374" s="68">
        <f>E376+E375+E377</f>
        <v>10544.35</v>
      </c>
      <c r="F374" s="68">
        <f>F376+F375+F377</f>
        <v>15000</v>
      </c>
      <c r="G374" s="68">
        <f>G376+G375+G377</f>
        <v>15000</v>
      </c>
      <c r="H374" s="68">
        <f>H376+H375+H377</f>
        <v>11000</v>
      </c>
      <c r="I374" s="72">
        <f t="shared" si="24"/>
        <v>142.2562794292678</v>
      </c>
      <c r="J374" s="72">
        <f t="shared" si="25"/>
        <v>100</v>
      </c>
      <c r="K374" s="72">
        <f t="shared" si="26"/>
        <v>73.33333333333333</v>
      </c>
    </row>
    <row r="375" spans="1:11" ht="14.25">
      <c r="A375" s="53" t="s">
        <v>280</v>
      </c>
      <c r="B375" s="107"/>
      <c r="D375" s="44" t="s">
        <v>258</v>
      </c>
      <c r="E375" s="68">
        <v>1275</v>
      </c>
      <c r="F375" s="68">
        <v>2000</v>
      </c>
      <c r="G375" s="68">
        <v>2000</v>
      </c>
      <c r="H375" s="68">
        <v>2000</v>
      </c>
      <c r="I375" s="72">
        <f t="shared" si="24"/>
        <v>156.86274509803923</v>
      </c>
      <c r="J375" s="72">
        <f t="shared" si="25"/>
        <v>100</v>
      </c>
      <c r="K375" s="72">
        <f t="shared" si="26"/>
        <v>100</v>
      </c>
    </row>
    <row r="376" spans="1:11" ht="14.25">
      <c r="A376" s="53" t="s">
        <v>594</v>
      </c>
      <c r="B376" s="107"/>
      <c r="D376" s="44" t="s">
        <v>260</v>
      </c>
      <c r="E376" s="68">
        <v>7956.85</v>
      </c>
      <c r="F376" s="68">
        <v>8000</v>
      </c>
      <c r="G376" s="68">
        <v>8000</v>
      </c>
      <c r="H376" s="68">
        <v>8000</v>
      </c>
      <c r="I376" s="72">
        <f t="shared" si="24"/>
        <v>100.54230003079108</v>
      </c>
      <c r="J376" s="72">
        <f t="shared" si="25"/>
        <v>100</v>
      </c>
      <c r="K376" s="72">
        <f t="shared" si="26"/>
        <v>100</v>
      </c>
    </row>
    <row r="377" spans="1:11" ht="14.25">
      <c r="A377" s="53" t="s">
        <v>972</v>
      </c>
      <c r="B377" s="107"/>
      <c r="D377" s="44" t="s">
        <v>858</v>
      </c>
      <c r="E377" s="68">
        <v>1312.5</v>
      </c>
      <c r="F377" s="68">
        <v>5000</v>
      </c>
      <c r="G377" s="68">
        <v>5000</v>
      </c>
      <c r="H377" s="68">
        <v>1000</v>
      </c>
      <c r="I377" s="72">
        <f t="shared" si="24"/>
        <v>380.9523809523809</v>
      </c>
      <c r="J377" s="72">
        <f t="shared" si="25"/>
        <v>100</v>
      </c>
      <c r="K377" s="72">
        <f t="shared" si="26"/>
        <v>20</v>
      </c>
    </row>
    <row r="378" spans="1:11" ht="14.25">
      <c r="A378" s="53" t="s">
        <v>279</v>
      </c>
      <c r="B378" s="107"/>
      <c r="C378" s="58">
        <v>3212</v>
      </c>
      <c r="D378" s="44" t="s">
        <v>532</v>
      </c>
      <c r="E378" s="68">
        <v>44280</v>
      </c>
      <c r="F378" s="68">
        <v>52000</v>
      </c>
      <c r="G378" s="68">
        <v>52000</v>
      </c>
      <c r="H378" s="68">
        <v>60000</v>
      </c>
      <c r="I378" s="72">
        <f t="shared" si="24"/>
        <v>117.43450767841013</v>
      </c>
      <c r="J378" s="72">
        <f t="shared" si="25"/>
        <v>100</v>
      </c>
      <c r="K378" s="72">
        <f t="shared" si="26"/>
        <v>115.38461538461537</v>
      </c>
    </row>
    <row r="379" spans="1:11" ht="14.25">
      <c r="A379" s="60"/>
      <c r="B379" s="107"/>
      <c r="C379" s="66">
        <v>3213</v>
      </c>
      <c r="D379" s="74" t="s">
        <v>456</v>
      </c>
      <c r="E379" s="69">
        <f>E380</f>
        <v>4126</v>
      </c>
      <c r="F379" s="69">
        <f>F380</f>
        <v>10000</v>
      </c>
      <c r="G379" s="69">
        <f>G380</f>
        <v>10000</v>
      </c>
      <c r="H379" s="69">
        <f>H380</f>
        <v>10000</v>
      </c>
      <c r="I379" s="72">
        <f t="shared" si="24"/>
        <v>242.3654871546292</v>
      </c>
      <c r="J379" s="72">
        <f t="shared" si="25"/>
        <v>100</v>
      </c>
      <c r="K379" s="72">
        <f t="shared" si="26"/>
        <v>100</v>
      </c>
    </row>
    <row r="380" spans="1:11" ht="14.25">
      <c r="A380" s="60" t="s">
        <v>278</v>
      </c>
      <c r="B380" s="107"/>
      <c r="C380" s="66"/>
      <c r="D380" s="74" t="s">
        <v>264</v>
      </c>
      <c r="E380" s="69">
        <v>4126</v>
      </c>
      <c r="F380" s="69">
        <v>10000</v>
      </c>
      <c r="G380" s="69">
        <v>10000</v>
      </c>
      <c r="H380" s="69">
        <v>10000</v>
      </c>
      <c r="I380" s="72">
        <f t="shared" si="24"/>
        <v>242.3654871546292</v>
      </c>
      <c r="J380" s="72">
        <f t="shared" si="25"/>
        <v>100</v>
      </c>
      <c r="K380" s="72">
        <f t="shared" si="26"/>
        <v>100</v>
      </c>
    </row>
    <row r="381" spans="1:11" ht="14.25">
      <c r="A381" s="54"/>
      <c r="B381" s="107"/>
      <c r="C381" s="65">
        <v>322</v>
      </c>
      <c r="D381" s="73" t="s">
        <v>237</v>
      </c>
      <c r="E381" s="70">
        <f>E394+E390+E382</f>
        <v>94483.14</v>
      </c>
      <c r="F381" s="70">
        <f>F394+F390+F382</f>
        <v>115500</v>
      </c>
      <c r="G381" s="70">
        <f>G394+G390+G382</f>
        <v>115500</v>
      </c>
      <c r="H381" s="70">
        <f>H394+H390+H382</f>
        <v>107500</v>
      </c>
      <c r="I381" s="72">
        <f t="shared" si="24"/>
        <v>122.2440321098558</v>
      </c>
      <c r="J381" s="72">
        <f t="shared" si="25"/>
        <v>100</v>
      </c>
      <c r="K381" s="72">
        <f t="shared" si="26"/>
        <v>93.07359307359307</v>
      </c>
    </row>
    <row r="382" spans="1:11" ht="14.25">
      <c r="A382" s="60"/>
      <c r="B382" s="107"/>
      <c r="C382" s="66">
        <v>3221</v>
      </c>
      <c r="D382" s="74" t="s">
        <v>266</v>
      </c>
      <c r="E382" s="69">
        <f>E389+E388+E387+E386+E385+E383</f>
        <v>59013.37</v>
      </c>
      <c r="F382" s="69">
        <f>F389+F388+F387+F386+F385+F383</f>
        <v>70500</v>
      </c>
      <c r="G382" s="69">
        <f>G389+G388+G387+G386+G385+G383</f>
        <v>70500</v>
      </c>
      <c r="H382" s="69">
        <f>H389+H388+H387+H386+H385+H383</f>
        <v>65500</v>
      </c>
      <c r="I382" s="72">
        <f t="shared" si="24"/>
        <v>119.46445356365854</v>
      </c>
      <c r="J382" s="72">
        <f t="shared" si="25"/>
        <v>100</v>
      </c>
      <c r="K382" s="72">
        <f t="shared" si="26"/>
        <v>92.90780141843972</v>
      </c>
    </row>
    <row r="383" spans="1:11" ht="14.25">
      <c r="A383" s="60" t="s">
        <v>277</v>
      </c>
      <c r="B383" s="107"/>
      <c r="C383" s="66"/>
      <c r="D383" s="74" t="s">
        <v>358</v>
      </c>
      <c r="E383" s="69">
        <v>35094.01</v>
      </c>
      <c r="F383" s="69">
        <v>40000</v>
      </c>
      <c r="G383" s="69">
        <v>40000</v>
      </c>
      <c r="H383" s="69">
        <v>40000</v>
      </c>
      <c r="I383" s="72">
        <f t="shared" si="24"/>
        <v>113.97956517365783</v>
      </c>
      <c r="J383" s="72">
        <f t="shared" si="25"/>
        <v>100</v>
      </c>
      <c r="K383" s="72">
        <f t="shared" si="26"/>
        <v>100</v>
      </c>
    </row>
    <row r="384" spans="1:11" ht="14.25">
      <c r="A384" s="60" t="s">
        <v>303</v>
      </c>
      <c r="B384" s="107"/>
      <c r="C384" s="66"/>
      <c r="D384" s="74" t="s">
        <v>267</v>
      </c>
      <c r="E384" s="69"/>
      <c r="F384" s="69"/>
      <c r="G384" s="69"/>
      <c r="H384" s="69"/>
      <c r="I384" s="72"/>
      <c r="J384" s="72"/>
      <c r="K384" s="72"/>
    </row>
    <row r="385" spans="1:11" ht="14.25">
      <c r="A385" s="60"/>
      <c r="B385" s="107"/>
      <c r="C385" s="66"/>
      <c r="D385" s="74" t="s">
        <v>268</v>
      </c>
      <c r="E385" s="69">
        <v>13521.8</v>
      </c>
      <c r="F385" s="69">
        <v>15000</v>
      </c>
      <c r="G385" s="69">
        <v>15000</v>
      </c>
      <c r="H385" s="69">
        <v>15000</v>
      </c>
      <c r="I385" s="72">
        <f t="shared" si="24"/>
        <v>110.93197651200283</v>
      </c>
      <c r="J385" s="72">
        <f t="shared" si="25"/>
        <v>100</v>
      </c>
      <c r="K385" s="72">
        <f t="shared" si="26"/>
        <v>100</v>
      </c>
    </row>
    <row r="386" spans="1:11" ht="14.25">
      <c r="A386" s="60" t="s">
        <v>304</v>
      </c>
      <c r="B386" s="107"/>
      <c r="C386" s="66"/>
      <c r="D386" s="74" t="s">
        <v>359</v>
      </c>
      <c r="E386" s="69">
        <v>461.83</v>
      </c>
      <c r="F386" s="69">
        <v>2000</v>
      </c>
      <c r="G386" s="69">
        <v>2000</v>
      </c>
      <c r="H386" s="69">
        <v>1000</v>
      </c>
      <c r="I386" s="72">
        <f t="shared" si="24"/>
        <v>433.0597839031679</v>
      </c>
      <c r="J386" s="72">
        <f t="shared" si="25"/>
        <v>100</v>
      </c>
      <c r="K386" s="72">
        <f t="shared" si="26"/>
        <v>50</v>
      </c>
    </row>
    <row r="387" spans="1:11" ht="14.25">
      <c r="A387" s="60" t="s">
        <v>595</v>
      </c>
      <c r="B387" s="107"/>
      <c r="C387" s="66"/>
      <c r="D387" s="74" t="s">
        <v>360</v>
      </c>
      <c r="E387" s="69">
        <v>5872.47</v>
      </c>
      <c r="F387" s="69">
        <v>9000</v>
      </c>
      <c r="G387" s="69">
        <v>9000</v>
      </c>
      <c r="H387" s="69">
        <v>5000</v>
      </c>
      <c r="I387" s="72">
        <f t="shared" si="24"/>
        <v>153.2574879054299</v>
      </c>
      <c r="J387" s="72">
        <f t="shared" si="25"/>
        <v>100</v>
      </c>
      <c r="K387" s="72">
        <f t="shared" si="26"/>
        <v>55.55555555555556</v>
      </c>
    </row>
    <row r="388" spans="1:11" ht="14.25">
      <c r="A388" s="60" t="s">
        <v>305</v>
      </c>
      <c r="B388" s="107"/>
      <c r="C388" s="66"/>
      <c r="D388" s="74" t="s">
        <v>269</v>
      </c>
      <c r="E388" s="69">
        <v>591.65</v>
      </c>
      <c r="F388" s="69">
        <v>1000</v>
      </c>
      <c r="G388" s="69">
        <v>1000</v>
      </c>
      <c r="H388" s="69">
        <v>1000</v>
      </c>
      <c r="I388" s="72">
        <f t="shared" si="24"/>
        <v>169.01884560128454</v>
      </c>
      <c r="J388" s="72">
        <f t="shared" si="25"/>
        <v>100</v>
      </c>
      <c r="K388" s="72">
        <f t="shared" si="26"/>
        <v>100</v>
      </c>
    </row>
    <row r="389" spans="1:11" ht="14.25">
      <c r="A389" s="60" t="s">
        <v>306</v>
      </c>
      <c r="B389" s="107"/>
      <c r="C389" s="66"/>
      <c r="D389" s="74" t="s">
        <v>272</v>
      </c>
      <c r="E389" s="69">
        <v>3471.61</v>
      </c>
      <c r="F389" s="69">
        <v>3500</v>
      </c>
      <c r="G389" s="69">
        <v>3500</v>
      </c>
      <c r="H389" s="69">
        <v>3500</v>
      </c>
      <c r="I389" s="72">
        <f t="shared" si="24"/>
        <v>100.81777619029786</v>
      </c>
      <c r="J389" s="72">
        <f t="shared" si="25"/>
        <v>100</v>
      </c>
      <c r="K389" s="72">
        <f t="shared" si="26"/>
        <v>100</v>
      </c>
    </row>
    <row r="390" spans="1:11" ht="14.25">
      <c r="A390" s="60"/>
      <c r="B390" s="107"/>
      <c r="C390" s="66">
        <v>3223</v>
      </c>
      <c r="D390" s="74" t="s">
        <v>270</v>
      </c>
      <c r="E390" s="69">
        <f>E393+E392+E391</f>
        <v>19327.21</v>
      </c>
      <c r="F390" s="69">
        <f>F393+F392+F391</f>
        <v>25000</v>
      </c>
      <c r="G390" s="69">
        <f>G393+G392+G391</f>
        <v>25000</v>
      </c>
      <c r="H390" s="69">
        <f>H393+H392+H391</f>
        <v>22000</v>
      </c>
      <c r="I390" s="72">
        <f t="shared" si="24"/>
        <v>129.3513135108482</v>
      </c>
      <c r="J390" s="72">
        <f t="shared" si="25"/>
        <v>100</v>
      </c>
      <c r="K390" s="72">
        <f t="shared" si="26"/>
        <v>88</v>
      </c>
    </row>
    <row r="391" spans="1:11" ht="14.25">
      <c r="A391" s="60" t="s">
        <v>307</v>
      </c>
      <c r="B391" s="107"/>
      <c r="C391" s="66"/>
      <c r="D391" s="74" t="s">
        <v>271</v>
      </c>
      <c r="E391" s="69">
        <v>8532.82</v>
      </c>
      <c r="F391" s="69">
        <v>9000</v>
      </c>
      <c r="G391" s="69">
        <v>9000</v>
      </c>
      <c r="H391" s="69">
        <v>9000</v>
      </c>
      <c r="I391" s="72">
        <f t="shared" si="24"/>
        <v>105.47509498618277</v>
      </c>
      <c r="J391" s="72">
        <f t="shared" si="25"/>
        <v>100</v>
      </c>
      <c r="K391" s="72">
        <f t="shared" si="26"/>
        <v>100</v>
      </c>
    </row>
    <row r="392" spans="1:11" ht="14.25">
      <c r="A392" s="60" t="s">
        <v>596</v>
      </c>
      <c r="B392" s="107"/>
      <c r="C392" s="66"/>
      <c r="D392" s="74" t="s">
        <v>273</v>
      </c>
      <c r="E392" s="69">
        <v>6670.46</v>
      </c>
      <c r="F392" s="69">
        <v>10000</v>
      </c>
      <c r="G392" s="69">
        <v>10000</v>
      </c>
      <c r="H392" s="69">
        <v>7000</v>
      </c>
      <c r="I392" s="72">
        <f t="shared" si="24"/>
        <v>149.9146985365327</v>
      </c>
      <c r="J392" s="72">
        <f t="shared" si="25"/>
        <v>100</v>
      </c>
      <c r="K392" s="72">
        <f t="shared" si="26"/>
        <v>70</v>
      </c>
    </row>
    <row r="393" spans="1:11" ht="14.25">
      <c r="A393" s="60" t="s">
        <v>308</v>
      </c>
      <c r="B393" s="107"/>
      <c r="C393" s="66"/>
      <c r="D393" s="74" t="s">
        <v>274</v>
      </c>
      <c r="E393" s="69">
        <v>4123.93</v>
      </c>
      <c r="F393" s="69">
        <v>6000</v>
      </c>
      <c r="G393" s="69">
        <v>6000</v>
      </c>
      <c r="H393" s="69">
        <v>6000</v>
      </c>
      <c r="I393" s="72">
        <f t="shared" si="24"/>
        <v>145.49228527157348</v>
      </c>
      <c r="J393" s="72">
        <f t="shared" si="25"/>
        <v>100</v>
      </c>
      <c r="K393" s="72">
        <f t="shared" si="26"/>
        <v>100</v>
      </c>
    </row>
    <row r="394" spans="1:11" ht="14.25">
      <c r="A394" s="60" t="s">
        <v>309</v>
      </c>
      <c r="B394" s="107"/>
      <c r="C394" s="66">
        <v>3225</v>
      </c>
      <c r="D394" s="74" t="s">
        <v>275</v>
      </c>
      <c r="E394" s="69">
        <v>16142.56</v>
      </c>
      <c r="F394" s="69">
        <v>20000</v>
      </c>
      <c r="G394" s="69">
        <v>20000</v>
      </c>
      <c r="H394" s="69">
        <v>20000</v>
      </c>
      <c r="I394" s="72">
        <f t="shared" si="24"/>
        <v>123.89608587485506</v>
      </c>
      <c r="J394" s="72">
        <f t="shared" si="25"/>
        <v>100</v>
      </c>
      <c r="K394" s="72">
        <f t="shared" si="26"/>
        <v>100</v>
      </c>
    </row>
    <row r="395" spans="1:11" ht="14.25">
      <c r="A395" s="54"/>
      <c r="B395" s="107"/>
      <c r="C395" s="65">
        <v>323</v>
      </c>
      <c r="D395" s="73" t="s">
        <v>285</v>
      </c>
      <c r="E395" s="70">
        <f>E396+E399+E406+E410+E414+E415+E409</f>
        <v>268900.09</v>
      </c>
      <c r="F395" s="70">
        <f>F396+F399+F406+F410+F414+F415+F409</f>
        <v>311500</v>
      </c>
      <c r="G395" s="70">
        <f>G396+G399+G406+G410+G414+G415+G409</f>
        <v>311500</v>
      </c>
      <c r="H395" s="70">
        <f>H396+H399+H406+H410+H414+H415+H409</f>
        <v>278000</v>
      </c>
      <c r="I395" s="72">
        <f aca="true" t="shared" si="35" ref="I395:I458">F395/E395*100</f>
        <v>115.84228179321174</v>
      </c>
      <c r="J395" s="72">
        <f aca="true" t="shared" si="36" ref="J395:J458">G395/F395*100</f>
        <v>100</v>
      </c>
      <c r="K395" s="72">
        <f aca="true" t="shared" si="37" ref="K395:K458">H395/G395*100</f>
        <v>89.24558587479936</v>
      </c>
    </row>
    <row r="396" spans="1:11" ht="14.25">
      <c r="A396" s="60"/>
      <c r="B396" s="107"/>
      <c r="C396" s="66">
        <v>3231</v>
      </c>
      <c r="D396" s="74" t="s">
        <v>286</v>
      </c>
      <c r="E396" s="69">
        <f>E398+E397</f>
        <v>76032.7</v>
      </c>
      <c r="F396" s="69">
        <f>F398+F397</f>
        <v>74000</v>
      </c>
      <c r="G396" s="69">
        <f>G398+G397</f>
        <v>74000</v>
      </c>
      <c r="H396" s="69">
        <f>H398+H397</f>
        <v>79000</v>
      </c>
      <c r="I396" s="72">
        <f t="shared" si="35"/>
        <v>97.3265450260217</v>
      </c>
      <c r="J396" s="72">
        <f t="shared" si="36"/>
        <v>100</v>
      </c>
      <c r="K396" s="72">
        <f t="shared" si="37"/>
        <v>106.75675675675676</v>
      </c>
    </row>
    <row r="397" spans="1:11" ht="14.25">
      <c r="A397" s="60" t="s">
        <v>310</v>
      </c>
      <c r="B397" s="107"/>
      <c r="C397" s="66"/>
      <c r="D397" s="74" t="s">
        <v>287</v>
      </c>
      <c r="E397" s="69">
        <v>32653.05</v>
      </c>
      <c r="F397" s="69">
        <v>34000</v>
      </c>
      <c r="G397" s="69">
        <v>34000</v>
      </c>
      <c r="H397" s="69">
        <v>34000</v>
      </c>
      <c r="I397" s="72">
        <f t="shared" si="35"/>
        <v>104.12503579298105</v>
      </c>
      <c r="J397" s="72">
        <f t="shared" si="36"/>
        <v>100</v>
      </c>
      <c r="K397" s="72">
        <f t="shared" si="37"/>
        <v>100</v>
      </c>
    </row>
    <row r="398" spans="1:11" ht="14.25">
      <c r="A398" s="60" t="s">
        <v>597</v>
      </c>
      <c r="B398" s="107"/>
      <c r="C398" s="66"/>
      <c r="D398" s="74" t="s">
        <v>288</v>
      </c>
      <c r="E398" s="69">
        <v>43379.65</v>
      </c>
      <c r="F398" s="69">
        <v>40000</v>
      </c>
      <c r="G398" s="69">
        <v>40000</v>
      </c>
      <c r="H398" s="69">
        <v>45000</v>
      </c>
      <c r="I398" s="72">
        <f t="shared" si="35"/>
        <v>92.20913492847453</v>
      </c>
      <c r="J398" s="72">
        <f t="shared" si="36"/>
        <v>100</v>
      </c>
      <c r="K398" s="72">
        <f t="shared" si="37"/>
        <v>112.5</v>
      </c>
    </row>
    <row r="399" spans="1:11" ht="14.25">
      <c r="A399" s="60"/>
      <c r="B399" s="107"/>
      <c r="C399" s="66">
        <v>3232</v>
      </c>
      <c r="D399" s="74" t="s">
        <v>348</v>
      </c>
      <c r="E399" s="69">
        <f>E405+E403+E401</f>
        <v>104931.20000000001</v>
      </c>
      <c r="F399" s="69">
        <f>F405+F403+F401</f>
        <v>95000</v>
      </c>
      <c r="G399" s="69">
        <f>G405+G403+G401</f>
        <v>95000</v>
      </c>
      <c r="H399" s="69">
        <f>H405+H403+H401</f>
        <v>50000</v>
      </c>
      <c r="I399" s="72">
        <f t="shared" si="35"/>
        <v>90.53551279314445</v>
      </c>
      <c r="J399" s="72">
        <f t="shared" si="36"/>
        <v>100</v>
      </c>
      <c r="K399" s="72">
        <f t="shared" si="37"/>
        <v>52.63157894736842</v>
      </c>
    </row>
    <row r="400" spans="1:11" ht="14.25">
      <c r="A400" s="60" t="s">
        <v>598</v>
      </c>
      <c r="B400" s="107"/>
      <c r="C400" s="66"/>
      <c r="D400" s="74" t="s">
        <v>348</v>
      </c>
      <c r="E400" s="69">
        <v>0</v>
      </c>
      <c r="F400" s="69">
        <v>0</v>
      </c>
      <c r="G400" s="69">
        <v>0</v>
      </c>
      <c r="H400" s="69">
        <v>0</v>
      </c>
      <c r="I400" s="72"/>
      <c r="J400" s="72"/>
      <c r="K400" s="72"/>
    </row>
    <row r="401" spans="1:11" ht="14.25">
      <c r="A401" s="60"/>
      <c r="B401" s="107"/>
      <c r="C401" s="66"/>
      <c r="D401" s="74" t="s">
        <v>289</v>
      </c>
      <c r="E401" s="69">
        <v>63471.87</v>
      </c>
      <c r="F401" s="69">
        <v>50000</v>
      </c>
      <c r="G401" s="69">
        <v>50000</v>
      </c>
      <c r="H401" s="69">
        <v>20000</v>
      </c>
      <c r="I401" s="72">
        <f t="shared" si="35"/>
        <v>78.77505420905355</v>
      </c>
      <c r="J401" s="72">
        <f t="shared" si="36"/>
        <v>100</v>
      </c>
      <c r="K401" s="72">
        <f t="shared" si="37"/>
        <v>40</v>
      </c>
    </row>
    <row r="402" spans="1:11" ht="14.25">
      <c r="A402" s="60" t="s">
        <v>311</v>
      </c>
      <c r="B402" s="107"/>
      <c r="C402" s="66"/>
      <c r="D402" s="74" t="s">
        <v>348</v>
      </c>
      <c r="E402" s="69"/>
      <c r="F402" s="69"/>
      <c r="G402" s="69"/>
      <c r="H402" s="69"/>
      <c r="I402" s="72"/>
      <c r="J402" s="72"/>
      <c r="K402" s="72"/>
    </row>
    <row r="403" spans="1:11" ht="14.25">
      <c r="A403" s="60"/>
      <c r="B403" s="107"/>
      <c r="C403" s="66"/>
      <c r="D403" s="74" t="s">
        <v>290</v>
      </c>
      <c r="E403" s="69">
        <v>23901.76</v>
      </c>
      <c r="F403" s="69">
        <v>25000</v>
      </c>
      <c r="G403" s="69">
        <v>25000</v>
      </c>
      <c r="H403" s="69">
        <v>10000</v>
      </c>
      <c r="I403" s="72">
        <f t="shared" si="35"/>
        <v>104.59480808107855</v>
      </c>
      <c r="J403" s="72">
        <f t="shared" si="36"/>
        <v>100</v>
      </c>
      <c r="K403" s="72">
        <f t="shared" si="37"/>
        <v>40</v>
      </c>
    </row>
    <row r="404" spans="1:11" ht="14.25">
      <c r="A404" s="60" t="s">
        <v>312</v>
      </c>
      <c r="B404" s="107"/>
      <c r="C404" s="66"/>
      <c r="D404" s="74" t="s">
        <v>348</v>
      </c>
      <c r="E404" s="69"/>
      <c r="F404" s="69"/>
      <c r="G404" s="69"/>
      <c r="H404" s="69"/>
      <c r="I404" s="72"/>
      <c r="J404" s="72"/>
      <c r="K404" s="72"/>
    </row>
    <row r="405" spans="1:12" ht="14.25">
      <c r="A405" s="60"/>
      <c r="B405" s="107"/>
      <c r="C405" s="66"/>
      <c r="D405" s="74" t="s">
        <v>291</v>
      </c>
      <c r="E405" s="69">
        <v>17557.57</v>
      </c>
      <c r="F405" s="69">
        <v>20000</v>
      </c>
      <c r="G405" s="69">
        <v>20000</v>
      </c>
      <c r="H405" s="69">
        <v>20000</v>
      </c>
      <c r="I405" s="72">
        <f t="shared" si="35"/>
        <v>113.91097970846764</v>
      </c>
      <c r="J405" s="72">
        <f t="shared" si="36"/>
        <v>100</v>
      </c>
      <c r="K405" s="72">
        <f t="shared" si="37"/>
        <v>100</v>
      </c>
      <c r="L405" s="1" t="s">
        <v>840</v>
      </c>
    </row>
    <row r="406" spans="1:12" ht="14.25">
      <c r="A406" s="60"/>
      <c r="B406" s="107"/>
      <c r="C406" s="66">
        <v>3234</v>
      </c>
      <c r="D406" s="74" t="s">
        <v>293</v>
      </c>
      <c r="E406" s="129">
        <f>E408+E407</f>
        <v>17743.57</v>
      </c>
      <c r="F406" s="129">
        <f>F408+F407</f>
        <v>19000</v>
      </c>
      <c r="G406" s="129">
        <f>G408+G407</f>
        <v>19000</v>
      </c>
      <c r="H406" s="129">
        <f>H408+H407</f>
        <v>18000</v>
      </c>
      <c r="I406" s="72">
        <f t="shared" si="35"/>
        <v>107.081044006364</v>
      </c>
      <c r="J406" s="72">
        <f t="shared" si="36"/>
        <v>100</v>
      </c>
      <c r="K406" s="72">
        <f t="shared" si="37"/>
        <v>94.73684210526315</v>
      </c>
      <c r="L406" s="1" t="s">
        <v>840</v>
      </c>
    </row>
    <row r="407" spans="1:11" ht="14.25">
      <c r="A407" s="60" t="s">
        <v>313</v>
      </c>
      <c r="B407" s="107"/>
      <c r="C407" s="66"/>
      <c r="D407" s="74" t="s">
        <v>294</v>
      </c>
      <c r="E407" s="69">
        <v>13623.55</v>
      </c>
      <c r="F407" s="69">
        <v>13000</v>
      </c>
      <c r="G407" s="69">
        <v>13000</v>
      </c>
      <c r="H407" s="69">
        <v>10000</v>
      </c>
      <c r="I407" s="72">
        <f t="shared" si="35"/>
        <v>95.42299914486313</v>
      </c>
      <c r="J407" s="72">
        <f t="shared" si="36"/>
        <v>100</v>
      </c>
      <c r="K407" s="72">
        <f t="shared" si="37"/>
        <v>76.92307692307693</v>
      </c>
    </row>
    <row r="408" spans="1:11" ht="14.25">
      <c r="A408" s="60" t="s">
        <v>599</v>
      </c>
      <c r="B408" s="107"/>
      <c r="C408" s="66"/>
      <c r="D408" s="74" t="s">
        <v>295</v>
      </c>
      <c r="E408" s="69">
        <v>4120.02</v>
      </c>
      <c r="F408" s="69">
        <v>6000</v>
      </c>
      <c r="G408" s="69">
        <v>6000</v>
      </c>
      <c r="H408" s="69">
        <v>8000</v>
      </c>
      <c r="I408" s="72">
        <f t="shared" si="35"/>
        <v>145.63036101766497</v>
      </c>
      <c r="J408" s="72">
        <f t="shared" si="36"/>
        <v>100</v>
      </c>
      <c r="K408" s="72">
        <f t="shared" si="37"/>
        <v>133.33333333333331</v>
      </c>
    </row>
    <row r="409" spans="1:11" ht="14.25">
      <c r="A409" s="60" t="s">
        <v>820</v>
      </c>
      <c r="B409" s="107"/>
      <c r="C409" s="66">
        <v>3235</v>
      </c>
      <c r="D409" s="74" t="s">
        <v>808</v>
      </c>
      <c r="E409" s="69">
        <v>5631.6</v>
      </c>
      <c r="F409" s="69">
        <v>6000</v>
      </c>
      <c r="G409" s="69">
        <v>6000</v>
      </c>
      <c r="H409" s="69">
        <v>6000</v>
      </c>
      <c r="I409" s="72">
        <f t="shared" si="35"/>
        <v>106.54165778819518</v>
      </c>
      <c r="J409" s="72">
        <f t="shared" si="36"/>
        <v>100</v>
      </c>
      <c r="K409" s="72">
        <f t="shared" si="37"/>
        <v>100</v>
      </c>
    </row>
    <row r="410" spans="1:11" ht="14.25">
      <c r="A410" s="60"/>
      <c r="B410" s="107"/>
      <c r="C410" s="66">
        <v>3237</v>
      </c>
      <c r="D410" s="74" t="s">
        <v>297</v>
      </c>
      <c r="E410" s="69">
        <f>E411+E412</f>
        <v>21235.83</v>
      </c>
      <c r="F410" s="69">
        <f>F411+F412</f>
        <v>70000</v>
      </c>
      <c r="G410" s="69">
        <f>G411+G412</f>
        <v>70000</v>
      </c>
      <c r="H410" s="69">
        <f>H411+H412+H413</f>
        <v>80000</v>
      </c>
      <c r="I410" s="72">
        <f t="shared" si="35"/>
        <v>329.6315707933243</v>
      </c>
      <c r="J410" s="72">
        <f t="shared" si="36"/>
        <v>100</v>
      </c>
      <c r="K410" s="72">
        <f t="shared" si="37"/>
        <v>114.28571428571428</v>
      </c>
    </row>
    <row r="411" spans="1:11" ht="14.25">
      <c r="A411" s="60" t="s">
        <v>600</v>
      </c>
      <c r="B411" s="107"/>
      <c r="C411" s="66"/>
      <c r="D411" s="74" t="s">
        <v>458</v>
      </c>
      <c r="E411" s="69">
        <v>21235.83</v>
      </c>
      <c r="F411" s="69">
        <v>30000</v>
      </c>
      <c r="G411" s="69">
        <v>30000</v>
      </c>
      <c r="H411" s="69">
        <v>30000</v>
      </c>
      <c r="I411" s="72">
        <f t="shared" si="35"/>
        <v>141.27067319713896</v>
      </c>
      <c r="J411" s="72">
        <f t="shared" si="36"/>
        <v>100</v>
      </c>
      <c r="K411" s="72">
        <f t="shared" si="37"/>
        <v>100</v>
      </c>
    </row>
    <row r="412" spans="1:11" ht="14.25">
      <c r="A412" s="60" t="s">
        <v>902</v>
      </c>
      <c r="B412" s="107"/>
      <c r="C412" s="66"/>
      <c r="D412" s="74" t="s">
        <v>857</v>
      </c>
      <c r="E412" s="69">
        <v>0</v>
      </c>
      <c r="F412" s="69">
        <v>40000</v>
      </c>
      <c r="G412" s="69">
        <v>40000</v>
      </c>
      <c r="H412" s="69">
        <v>0</v>
      </c>
      <c r="I412" s="72">
        <v>0</v>
      </c>
      <c r="J412" s="72">
        <f t="shared" si="36"/>
        <v>100</v>
      </c>
      <c r="K412" s="72">
        <f t="shared" si="37"/>
        <v>0</v>
      </c>
    </row>
    <row r="413" spans="1:11" ht="14.25">
      <c r="A413" s="60" t="s">
        <v>171</v>
      </c>
      <c r="B413" s="107"/>
      <c r="C413" s="66"/>
      <c r="D413" s="74" t="s">
        <v>172</v>
      </c>
      <c r="E413" s="69">
        <v>0</v>
      </c>
      <c r="F413" s="69">
        <v>0</v>
      </c>
      <c r="G413" s="69">
        <v>0</v>
      </c>
      <c r="H413" s="69">
        <v>50000</v>
      </c>
      <c r="I413" s="72">
        <v>0</v>
      </c>
      <c r="J413" s="72">
        <v>0</v>
      </c>
      <c r="K413" s="72">
        <v>0</v>
      </c>
    </row>
    <row r="414" spans="1:11" ht="14.25">
      <c r="A414" s="60" t="s">
        <v>320</v>
      </c>
      <c r="B414" s="107"/>
      <c r="C414" s="66">
        <v>3238</v>
      </c>
      <c r="D414" s="74" t="s">
        <v>298</v>
      </c>
      <c r="E414" s="69">
        <v>36335.26</v>
      </c>
      <c r="F414" s="69">
        <v>35000</v>
      </c>
      <c r="G414" s="69">
        <v>35000</v>
      </c>
      <c r="H414" s="69">
        <v>35000</v>
      </c>
      <c r="I414" s="72">
        <f t="shared" si="35"/>
        <v>96.32516734433715</v>
      </c>
      <c r="J414" s="72">
        <f t="shared" si="36"/>
        <v>100</v>
      </c>
      <c r="K414" s="72">
        <f t="shared" si="37"/>
        <v>100</v>
      </c>
    </row>
    <row r="415" spans="1:11" ht="14.25">
      <c r="A415" s="60"/>
      <c r="B415" s="107"/>
      <c r="C415" s="66">
        <v>3239</v>
      </c>
      <c r="D415" s="74" t="s">
        <v>302</v>
      </c>
      <c r="E415" s="69">
        <f>E416+E417+E418</f>
        <v>6989.93</v>
      </c>
      <c r="F415" s="69">
        <f>F416+F417+F418</f>
        <v>12500</v>
      </c>
      <c r="G415" s="69">
        <f>G416+G417+G418</f>
        <v>12500</v>
      </c>
      <c r="H415" s="69">
        <f>H416+H417+H418</f>
        <v>10000</v>
      </c>
      <c r="I415" s="72">
        <f t="shared" si="35"/>
        <v>178.8286864103074</v>
      </c>
      <c r="J415" s="72">
        <f t="shared" si="36"/>
        <v>100</v>
      </c>
      <c r="K415" s="72">
        <f t="shared" si="37"/>
        <v>80</v>
      </c>
    </row>
    <row r="416" spans="1:11" ht="14.25">
      <c r="A416" s="60" t="s">
        <v>601</v>
      </c>
      <c r="B416" s="107"/>
      <c r="C416" s="66"/>
      <c r="D416" s="74" t="s">
        <v>299</v>
      </c>
      <c r="E416" s="69">
        <v>1950</v>
      </c>
      <c r="F416" s="69">
        <v>2500</v>
      </c>
      <c r="G416" s="69">
        <v>2500</v>
      </c>
      <c r="H416" s="69">
        <v>3000</v>
      </c>
      <c r="I416" s="72">
        <f t="shared" si="35"/>
        <v>128.2051282051282</v>
      </c>
      <c r="J416" s="72">
        <f t="shared" si="36"/>
        <v>100</v>
      </c>
      <c r="K416" s="72">
        <f t="shared" si="37"/>
        <v>120</v>
      </c>
    </row>
    <row r="417" spans="1:11" ht="14.25">
      <c r="A417" s="60" t="s">
        <v>602</v>
      </c>
      <c r="B417" s="107"/>
      <c r="C417" s="66"/>
      <c r="D417" s="74" t="s">
        <v>300</v>
      </c>
      <c r="E417" s="69">
        <v>1697.92</v>
      </c>
      <c r="F417" s="69">
        <v>2000</v>
      </c>
      <c r="G417" s="69">
        <v>2000</v>
      </c>
      <c r="H417" s="69">
        <v>2000</v>
      </c>
      <c r="I417" s="72">
        <f t="shared" si="35"/>
        <v>117.79117979645683</v>
      </c>
      <c r="J417" s="72">
        <f t="shared" si="36"/>
        <v>100</v>
      </c>
      <c r="K417" s="72">
        <f t="shared" si="37"/>
        <v>100</v>
      </c>
    </row>
    <row r="418" spans="1:11" ht="14.25">
      <c r="A418" s="60" t="s">
        <v>321</v>
      </c>
      <c r="B418" s="107"/>
      <c r="C418" s="66"/>
      <c r="D418" s="74" t="s">
        <v>301</v>
      </c>
      <c r="E418" s="69">
        <v>3342.01</v>
      </c>
      <c r="F418" s="69">
        <v>8000</v>
      </c>
      <c r="G418" s="69">
        <v>8000</v>
      </c>
      <c r="H418" s="69">
        <v>5000</v>
      </c>
      <c r="I418" s="72">
        <f t="shared" si="35"/>
        <v>239.37690192429108</v>
      </c>
      <c r="J418" s="72">
        <f t="shared" si="36"/>
        <v>100</v>
      </c>
      <c r="K418" s="72">
        <f t="shared" si="37"/>
        <v>62.5</v>
      </c>
    </row>
    <row r="419" spans="1:11" ht="14.25">
      <c r="A419" s="54"/>
      <c r="B419" s="107"/>
      <c r="C419" s="65">
        <v>329</v>
      </c>
      <c r="D419" s="73" t="s">
        <v>361</v>
      </c>
      <c r="E419" s="70">
        <f>E420+E424</f>
        <v>69863.23</v>
      </c>
      <c r="F419" s="70">
        <f>F420+F424</f>
        <v>58100</v>
      </c>
      <c r="G419" s="70">
        <f>G420+G424</f>
        <v>58100</v>
      </c>
      <c r="H419" s="70">
        <f>H420+H424</f>
        <v>60300</v>
      </c>
      <c r="I419" s="72">
        <f t="shared" si="35"/>
        <v>83.162487620455</v>
      </c>
      <c r="J419" s="72">
        <f t="shared" si="36"/>
        <v>100</v>
      </c>
      <c r="K419" s="72">
        <f t="shared" si="37"/>
        <v>103.78657487091223</v>
      </c>
    </row>
    <row r="420" spans="1:11" ht="14.25">
      <c r="A420" s="60"/>
      <c r="B420" s="107"/>
      <c r="C420" s="66">
        <v>3292</v>
      </c>
      <c r="D420" s="74" t="s">
        <v>315</v>
      </c>
      <c r="E420" s="69">
        <f>E423+E422+E421</f>
        <v>14776.98</v>
      </c>
      <c r="F420" s="69">
        <f>F423+F422+F421</f>
        <v>23100</v>
      </c>
      <c r="G420" s="69">
        <f>G423+G422+G421</f>
        <v>23100</v>
      </c>
      <c r="H420" s="69">
        <f>H423+H422+H421</f>
        <v>25300</v>
      </c>
      <c r="I420" s="72">
        <f t="shared" si="35"/>
        <v>156.32422863129003</v>
      </c>
      <c r="J420" s="72">
        <f t="shared" si="36"/>
        <v>100</v>
      </c>
      <c r="K420" s="72">
        <f t="shared" si="37"/>
        <v>109.52380952380953</v>
      </c>
    </row>
    <row r="421" spans="1:11" ht="14.25">
      <c r="A421" s="60" t="s">
        <v>322</v>
      </c>
      <c r="B421" s="107"/>
      <c r="C421" s="66"/>
      <c r="D421" s="74" t="s">
        <v>316</v>
      </c>
      <c r="E421" s="69">
        <v>5044.2</v>
      </c>
      <c r="F421" s="69">
        <v>10000</v>
      </c>
      <c r="G421" s="69">
        <v>10000</v>
      </c>
      <c r="H421" s="69">
        <v>10000</v>
      </c>
      <c r="I421" s="72">
        <f t="shared" si="35"/>
        <v>198.24749216922407</v>
      </c>
      <c r="J421" s="72">
        <f t="shared" si="36"/>
        <v>100</v>
      </c>
      <c r="K421" s="72">
        <f t="shared" si="37"/>
        <v>100</v>
      </c>
    </row>
    <row r="422" spans="1:11" ht="14.25">
      <c r="A422" s="60" t="s">
        <v>323</v>
      </c>
      <c r="B422" s="107"/>
      <c r="C422" s="66"/>
      <c r="D422" s="74" t="s">
        <v>317</v>
      </c>
      <c r="E422" s="69">
        <v>7577.82</v>
      </c>
      <c r="F422" s="69">
        <v>10000</v>
      </c>
      <c r="G422" s="69">
        <v>10000</v>
      </c>
      <c r="H422" s="69">
        <v>13500</v>
      </c>
      <c r="I422" s="72">
        <f t="shared" si="35"/>
        <v>131.9640741004669</v>
      </c>
      <c r="J422" s="72">
        <f t="shared" si="36"/>
        <v>100</v>
      </c>
      <c r="K422" s="72">
        <f t="shared" si="37"/>
        <v>135</v>
      </c>
    </row>
    <row r="423" spans="1:11" ht="14.25">
      <c r="A423" s="60" t="s">
        <v>603</v>
      </c>
      <c r="B423" s="107"/>
      <c r="C423" s="66"/>
      <c r="D423" s="74" t="s">
        <v>318</v>
      </c>
      <c r="E423" s="69">
        <v>2154.96</v>
      </c>
      <c r="F423" s="69">
        <v>3100</v>
      </c>
      <c r="G423" s="69">
        <v>3100</v>
      </c>
      <c r="H423" s="69">
        <v>1800</v>
      </c>
      <c r="I423" s="72">
        <f t="shared" si="35"/>
        <v>143.85417826781006</v>
      </c>
      <c r="J423" s="72">
        <f t="shared" si="36"/>
        <v>100</v>
      </c>
      <c r="K423" s="72">
        <f t="shared" si="37"/>
        <v>58.06451612903226</v>
      </c>
    </row>
    <row r="424" spans="1:11" ht="14.25">
      <c r="A424" s="60" t="s">
        <v>604</v>
      </c>
      <c r="B424" s="107"/>
      <c r="C424" s="66">
        <v>3293</v>
      </c>
      <c r="D424" s="74" t="s">
        <v>319</v>
      </c>
      <c r="E424" s="69">
        <v>55086.25</v>
      </c>
      <c r="F424" s="69">
        <v>35000</v>
      </c>
      <c r="G424" s="69">
        <v>35000</v>
      </c>
      <c r="H424" s="69">
        <v>35000</v>
      </c>
      <c r="I424" s="72">
        <f t="shared" si="35"/>
        <v>63.53672649708412</v>
      </c>
      <c r="J424" s="72">
        <f t="shared" si="36"/>
        <v>100</v>
      </c>
      <c r="K424" s="72">
        <f t="shared" si="37"/>
        <v>100</v>
      </c>
    </row>
    <row r="425" spans="1:11" ht="14.25">
      <c r="A425" s="54"/>
      <c r="B425" s="107"/>
      <c r="C425" s="65">
        <v>34</v>
      </c>
      <c r="D425" s="73" t="s">
        <v>324</v>
      </c>
      <c r="E425" s="70">
        <f>E426</f>
        <v>51153.97</v>
      </c>
      <c r="F425" s="70">
        <f>F426</f>
        <v>31000</v>
      </c>
      <c r="G425" s="70">
        <f>G426</f>
        <v>31000</v>
      </c>
      <c r="H425" s="70">
        <f>H426</f>
        <v>31000</v>
      </c>
      <c r="I425" s="72">
        <f t="shared" si="35"/>
        <v>60.601357040323556</v>
      </c>
      <c r="J425" s="72">
        <f t="shared" si="36"/>
        <v>100</v>
      </c>
      <c r="K425" s="72">
        <f t="shared" si="37"/>
        <v>100</v>
      </c>
    </row>
    <row r="426" spans="1:11" ht="14.25">
      <c r="A426" s="54"/>
      <c r="B426" s="107"/>
      <c r="C426" s="65">
        <v>343</v>
      </c>
      <c r="D426" s="73" t="s">
        <v>325</v>
      </c>
      <c r="E426" s="70">
        <f>E430+E429+E427</f>
        <v>51153.97</v>
      </c>
      <c r="F426" s="70">
        <f>F430+F429+F427</f>
        <v>31000</v>
      </c>
      <c r="G426" s="70">
        <f>G430+G429+G427</f>
        <v>31000</v>
      </c>
      <c r="H426" s="70">
        <f>H430+H429+H427</f>
        <v>31000</v>
      </c>
      <c r="I426" s="72">
        <f t="shared" si="35"/>
        <v>60.601357040323556</v>
      </c>
      <c r="J426" s="72">
        <f t="shared" si="36"/>
        <v>100</v>
      </c>
      <c r="K426" s="72">
        <f t="shared" si="37"/>
        <v>100</v>
      </c>
    </row>
    <row r="427" spans="1:11" ht="14.25">
      <c r="A427" s="60"/>
      <c r="B427" s="107"/>
      <c r="C427" s="66"/>
      <c r="D427" s="74" t="s">
        <v>326</v>
      </c>
      <c r="E427" s="69">
        <f>E428</f>
        <v>7826.98</v>
      </c>
      <c r="F427" s="69">
        <f>F428</f>
        <v>6000</v>
      </c>
      <c r="G427" s="69">
        <f>G428</f>
        <v>6000</v>
      </c>
      <c r="H427" s="69">
        <f>H428</f>
        <v>6000</v>
      </c>
      <c r="I427" s="72">
        <f t="shared" si="35"/>
        <v>76.65791914633742</v>
      </c>
      <c r="J427" s="72">
        <f t="shared" si="36"/>
        <v>100</v>
      </c>
      <c r="K427" s="72">
        <f t="shared" si="37"/>
        <v>100</v>
      </c>
    </row>
    <row r="428" spans="1:11" ht="14.25">
      <c r="A428" s="60" t="s">
        <v>335</v>
      </c>
      <c r="B428" s="107"/>
      <c r="C428" s="66">
        <v>3431</v>
      </c>
      <c r="D428" s="74" t="s">
        <v>327</v>
      </c>
      <c r="E428" s="69">
        <v>7826.98</v>
      </c>
      <c r="F428" s="69">
        <v>6000</v>
      </c>
      <c r="G428" s="69">
        <v>6000</v>
      </c>
      <c r="H428" s="69">
        <v>6000</v>
      </c>
      <c r="I428" s="72">
        <f t="shared" si="35"/>
        <v>76.65791914633742</v>
      </c>
      <c r="J428" s="72">
        <f t="shared" si="36"/>
        <v>100</v>
      </c>
      <c r="K428" s="72">
        <f t="shared" si="37"/>
        <v>100</v>
      </c>
    </row>
    <row r="429" spans="1:11" ht="14.25">
      <c r="A429" s="60" t="s">
        <v>334</v>
      </c>
      <c r="B429" s="107"/>
      <c r="C429" s="66">
        <v>3433</v>
      </c>
      <c r="D429" s="74" t="s">
        <v>328</v>
      </c>
      <c r="E429" s="69">
        <v>18896.1</v>
      </c>
      <c r="F429" s="69">
        <v>0</v>
      </c>
      <c r="G429" s="69">
        <v>0</v>
      </c>
      <c r="H429" s="69">
        <v>0</v>
      </c>
      <c r="I429" s="72">
        <f t="shared" si="35"/>
        <v>0</v>
      </c>
      <c r="J429" s="72">
        <v>0</v>
      </c>
      <c r="K429" s="72">
        <v>0</v>
      </c>
    </row>
    <row r="430" spans="1:11" ht="14.25">
      <c r="A430" s="60" t="s">
        <v>605</v>
      </c>
      <c r="B430" s="107"/>
      <c r="C430" s="66">
        <v>3434</v>
      </c>
      <c r="D430" s="74" t="s">
        <v>329</v>
      </c>
      <c r="E430" s="69">
        <v>24430.89</v>
      </c>
      <c r="F430" s="69">
        <v>25000</v>
      </c>
      <c r="G430" s="69">
        <v>25000</v>
      </c>
      <c r="H430" s="69">
        <v>25000</v>
      </c>
      <c r="I430" s="72">
        <f t="shared" si="35"/>
        <v>102.3294689632674</v>
      </c>
      <c r="J430" s="72">
        <f t="shared" si="36"/>
        <v>100</v>
      </c>
      <c r="K430" s="72">
        <f t="shared" si="37"/>
        <v>100</v>
      </c>
    </row>
    <row r="431" spans="1:11" ht="14.25">
      <c r="A431" s="59"/>
      <c r="B431" s="107" t="s">
        <v>62</v>
      </c>
      <c r="C431" s="57"/>
      <c r="D431" s="35" t="s">
        <v>979</v>
      </c>
      <c r="E431" s="38">
        <f>E433</f>
        <v>0</v>
      </c>
      <c r="F431" s="38">
        <f>F433</f>
        <v>28394.14</v>
      </c>
      <c r="G431" s="38">
        <f>G433</f>
        <v>28394.14</v>
      </c>
      <c r="H431" s="38">
        <f>H433</f>
        <v>31774.29</v>
      </c>
      <c r="I431" s="72">
        <v>0</v>
      </c>
      <c r="J431" s="72">
        <f t="shared" si="36"/>
        <v>100</v>
      </c>
      <c r="K431" s="72">
        <f t="shared" si="37"/>
        <v>111.90439294868591</v>
      </c>
    </row>
    <row r="432" spans="1:11" ht="14.25">
      <c r="A432" s="59"/>
      <c r="B432" s="107"/>
      <c r="C432" s="57">
        <v>3</v>
      </c>
      <c r="D432" s="35" t="s">
        <v>436</v>
      </c>
      <c r="E432" s="38">
        <f>E433</f>
        <v>0</v>
      </c>
      <c r="F432" s="38">
        <f>F433</f>
        <v>28394.14</v>
      </c>
      <c r="G432" s="38">
        <f>G433</f>
        <v>28394.14</v>
      </c>
      <c r="H432" s="38">
        <f>H433</f>
        <v>31774.29</v>
      </c>
      <c r="I432" s="72">
        <v>0</v>
      </c>
      <c r="J432" s="72">
        <f t="shared" si="36"/>
        <v>100</v>
      </c>
      <c r="K432" s="72">
        <f t="shared" si="37"/>
        <v>111.90439294868591</v>
      </c>
    </row>
    <row r="433" spans="1:11" ht="14.25">
      <c r="A433" s="59"/>
      <c r="B433" s="107"/>
      <c r="C433" s="57">
        <v>38</v>
      </c>
      <c r="D433" s="35" t="s">
        <v>460</v>
      </c>
      <c r="E433" s="38">
        <f aca="true" t="shared" si="38" ref="E433:H434">E434</f>
        <v>0</v>
      </c>
      <c r="F433" s="38">
        <f t="shared" si="38"/>
        <v>28394.14</v>
      </c>
      <c r="G433" s="38">
        <f t="shared" si="38"/>
        <v>28394.14</v>
      </c>
      <c r="H433" s="38">
        <f t="shared" si="38"/>
        <v>31774.29</v>
      </c>
      <c r="I433" s="72">
        <v>0</v>
      </c>
      <c r="J433" s="72">
        <f t="shared" si="36"/>
        <v>100</v>
      </c>
      <c r="K433" s="72">
        <f t="shared" si="37"/>
        <v>111.90439294868591</v>
      </c>
    </row>
    <row r="434" spans="1:11" ht="14.25">
      <c r="A434" s="59"/>
      <c r="B434" s="107"/>
      <c r="C434" s="57">
        <v>385</v>
      </c>
      <c r="D434" s="35" t="s">
        <v>379</v>
      </c>
      <c r="E434" s="38">
        <f t="shared" si="38"/>
        <v>0</v>
      </c>
      <c r="F434" s="38">
        <f t="shared" si="38"/>
        <v>28394.14</v>
      </c>
      <c r="G434" s="38">
        <f t="shared" si="38"/>
        <v>28394.14</v>
      </c>
      <c r="H434" s="38">
        <f t="shared" si="38"/>
        <v>31774.29</v>
      </c>
      <c r="I434" s="72">
        <v>0</v>
      </c>
      <c r="J434" s="72">
        <f t="shared" si="36"/>
        <v>100</v>
      </c>
      <c r="K434" s="72">
        <f t="shared" si="37"/>
        <v>111.90439294868591</v>
      </c>
    </row>
    <row r="435" spans="1:11" ht="14.25">
      <c r="A435" s="53" t="s">
        <v>660</v>
      </c>
      <c r="B435" s="107"/>
      <c r="C435" s="58">
        <v>3851</v>
      </c>
      <c r="D435" s="44" t="s">
        <v>380</v>
      </c>
      <c r="E435" s="130">
        <v>0</v>
      </c>
      <c r="F435" s="130">
        <v>28394.14</v>
      </c>
      <c r="G435" s="130">
        <v>28394.14</v>
      </c>
      <c r="H435" s="130">
        <v>31774.29</v>
      </c>
      <c r="I435" s="72">
        <v>0</v>
      </c>
      <c r="J435" s="72">
        <f t="shared" si="36"/>
        <v>100</v>
      </c>
      <c r="K435" s="72">
        <f t="shared" si="37"/>
        <v>111.90439294868591</v>
      </c>
    </row>
    <row r="436" spans="1:11" ht="14.25">
      <c r="A436" s="60"/>
      <c r="B436" s="107" t="s">
        <v>63</v>
      </c>
      <c r="C436" s="66"/>
      <c r="D436" s="73" t="s">
        <v>557</v>
      </c>
      <c r="E436" s="70">
        <f>E438</f>
        <v>101147.18000000001</v>
      </c>
      <c r="F436" s="70">
        <f>F438</f>
        <v>64400</v>
      </c>
      <c r="G436" s="70">
        <f>G438</f>
        <v>64400</v>
      </c>
      <c r="H436" s="70">
        <f>H438</f>
        <v>25000</v>
      </c>
      <c r="I436" s="72">
        <f t="shared" si="35"/>
        <v>63.669595138490266</v>
      </c>
      <c r="J436" s="72">
        <f t="shared" si="36"/>
        <v>100</v>
      </c>
      <c r="K436" s="72">
        <f t="shared" si="37"/>
        <v>38.81987577639752</v>
      </c>
    </row>
    <row r="437" spans="1:11" ht="14.25">
      <c r="A437" s="60"/>
      <c r="B437" s="107"/>
      <c r="C437" s="80">
        <v>4</v>
      </c>
      <c r="D437" s="81" t="s">
        <v>988</v>
      </c>
      <c r="E437" s="70">
        <f>E438</f>
        <v>101147.18000000001</v>
      </c>
      <c r="F437" s="70">
        <f>F438</f>
        <v>64400</v>
      </c>
      <c r="G437" s="70">
        <f>G438</f>
        <v>64400</v>
      </c>
      <c r="H437" s="70">
        <f>H438</f>
        <v>25000</v>
      </c>
      <c r="I437" s="72">
        <f t="shared" si="35"/>
        <v>63.669595138490266</v>
      </c>
      <c r="J437" s="72">
        <f t="shared" si="36"/>
        <v>100</v>
      </c>
      <c r="K437" s="72">
        <f t="shared" si="37"/>
        <v>38.81987577639752</v>
      </c>
    </row>
    <row r="438" spans="1:11" ht="14.25">
      <c r="A438" s="54"/>
      <c r="B438" s="107"/>
      <c r="C438" s="65">
        <v>42</v>
      </c>
      <c r="D438" s="73" t="s">
        <v>331</v>
      </c>
      <c r="E438" s="70">
        <f>E440</f>
        <v>101147.18000000001</v>
      </c>
      <c r="F438" s="70">
        <f>F440</f>
        <v>64400</v>
      </c>
      <c r="G438" s="70">
        <f>G440</f>
        <v>64400</v>
      </c>
      <c r="H438" s="70">
        <f>H440</f>
        <v>25000</v>
      </c>
      <c r="I438" s="72">
        <f t="shared" si="35"/>
        <v>63.669595138490266</v>
      </c>
      <c r="J438" s="72">
        <f t="shared" si="36"/>
        <v>100</v>
      </c>
      <c r="K438" s="72">
        <f t="shared" si="37"/>
        <v>38.81987577639752</v>
      </c>
    </row>
    <row r="439" spans="1:11" ht="14.25">
      <c r="A439" s="54"/>
      <c r="B439" s="107"/>
      <c r="C439" s="65"/>
      <c r="D439" s="73" t="s">
        <v>332</v>
      </c>
      <c r="E439" s="70"/>
      <c r="F439" s="70"/>
      <c r="G439" s="70"/>
      <c r="H439" s="70"/>
      <c r="I439" s="72"/>
      <c r="J439" s="72"/>
      <c r="K439" s="72"/>
    </row>
    <row r="440" spans="1:11" ht="14.25">
      <c r="A440" s="54"/>
      <c r="B440" s="107"/>
      <c r="C440" s="65">
        <v>422</v>
      </c>
      <c r="D440" s="73" t="s">
        <v>333</v>
      </c>
      <c r="E440" s="70">
        <f>E441+E445+E451</f>
        <v>101147.18000000001</v>
      </c>
      <c r="F440" s="70">
        <f>F441+F445+F451+F448</f>
        <v>64400</v>
      </c>
      <c r="G440" s="70">
        <f>G441+G445+G451+G448</f>
        <v>64400</v>
      </c>
      <c r="H440" s="70">
        <f>H441+H445+H451+H448</f>
        <v>25000</v>
      </c>
      <c r="I440" s="72">
        <f t="shared" si="35"/>
        <v>63.669595138490266</v>
      </c>
      <c r="J440" s="72">
        <f t="shared" si="36"/>
        <v>100</v>
      </c>
      <c r="K440" s="72">
        <f t="shared" si="37"/>
        <v>38.81987577639752</v>
      </c>
    </row>
    <row r="441" spans="1:12" ht="14.25">
      <c r="A441" s="60"/>
      <c r="B441" s="107"/>
      <c r="C441" s="66">
        <v>4221</v>
      </c>
      <c r="D441" s="74" t="s">
        <v>462</v>
      </c>
      <c r="E441" s="69">
        <f>E442+E443+E444</f>
        <v>84302.66</v>
      </c>
      <c r="F441" s="69">
        <f>F442+F443+F444</f>
        <v>30000</v>
      </c>
      <c r="G441" s="69">
        <f>G442+G443+G444</f>
        <v>30000</v>
      </c>
      <c r="H441" s="69">
        <f>H442+H443+H444</f>
        <v>22000</v>
      </c>
      <c r="I441" s="72">
        <f t="shared" si="35"/>
        <v>35.58606573031029</v>
      </c>
      <c r="J441" s="72">
        <f t="shared" si="36"/>
        <v>100</v>
      </c>
      <c r="K441" s="72">
        <f t="shared" si="37"/>
        <v>73.33333333333333</v>
      </c>
      <c r="L441" s="1" t="s">
        <v>840</v>
      </c>
    </row>
    <row r="442" spans="1:11" ht="14.25">
      <c r="A442" s="60" t="s">
        <v>606</v>
      </c>
      <c r="B442" s="107"/>
      <c r="C442" s="66"/>
      <c r="D442" s="74" t="s">
        <v>476</v>
      </c>
      <c r="E442" s="69">
        <v>78842.5</v>
      </c>
      <c r="F442" s="69">
        <v>25000</v>
      </c>
      <c r="G442" s="69">
        <v>25000</v>
      </c>
      <c r="H442" s="69">
        <v>5000</v>
      </c>
      <c r="I442" s="72">
        <f t="shared" si="35"/>
        <v>31.708786504740466</v>
      </c>
      <c r="J442" s="72">
        <f t="shared" si="36"/>
        <v>100</v>
      </c>
      <c r="K442" s="72">
        <f t="shared" si="37"/>
        <v>20</v>
      </c>
    </row>
    <row r="443" spans="1:11" ht="14.25">
      <c r="A443" s="60" t="s">
        <v>607</v>
      </c>
      <c r="B443" s="107"/>
      <c r="C443" s="66"/>
      <c r="D443" s="74" t="s">
        <v>533</v>
      </c>
      <c r="E443" s="69">
        <v>0</v>
      </c>
      <c r="F443" s="69">
        <v>0</v>
      </c>
      <c r="G443" s="69">
        <v>0</v>
      </c>
      <c r="H443" s="69">
        <v>12000</v>
      </c>
      <c r="I443" s="72">
        <v>0</v>
      </c>
      <c r="J443" s="72">
        <v>0</v>
      </c>
      <c r="K443" s="72">
        <v>0</v>
      </c>
    </row>
    <row r="444" spans="1:11" ht="14.25">
      <c r="A444" s="60" t="s">
        <v>758</v>
      </c>
      <c r="B444" s="107"/>
      <c r="C444" s="66"/>
      <c r="D444" s="74" t="s">
        <v>782</v>
      </c>
      <c r="E444" s="69">
        <v>5460.16</v>
      </c>
      <c r="F444" s="69">
        <v>5000</v>
      </c>
      <c r="G444" s="69">
        <v>5000</v>
      </c>
      <c r="H444" s="69">
        <v>5000</v>
      </c>
      <c r="I444" s="72">
        <f t="shared" si="35"/>
        <v>91.57240813456016</v>
      </c>
      <c r="J444" s="72">
        <f t="shared" si="36"/>
        <v>100</v>
      </c>
      <c r="K444" s="72">
        <f t="shared" si="37"/>
        <v>100</v>
      </c>
    </row>
    <row r="445" spans="1:11" ht="14.25">
      <c r="A445" s="60" t="s">
        <v>819</v>
      </c>
      <c r="B445" s="107"/>
      <c r="C445" s="66">
        <v>4222</v>
      </c>
      <c r="D445" s="74" t="s">
        <v>806</v>
      </c>
      <c r="E445" s="69">
        <v>0</v>
      </c>
      <c r="F445" s="69">
        <f>F446+F447</f>
        <v>18100</v>
      </c>
      <c r="G445" s="69">
        <f>G446+G447</f>
        <v>18100</v>
      </c>
      <c r="H445" s="69">
        <f>H446+H447</f>
        <v>3000</v>
      </c>
      <c r="I445" s="72">
        <v>0</v>
      </c>
      <c r="J445" s="72">
        <f t="shared" si="36"/>
        <v>100</v>
      </c>
      <c r="K445" s="72">
        <f t="shared" si="37"/>
        <v>16.574585635359114</v>
      </c>
    </row>
    <row r="446" spans="1:11" ht="14.25">
      <c r="A446" s="60" t="s">
        <v>103</v>
      </c>
      <c r="B446" s="107"/>
      <c r="C446" s="66"/>
      <c r="D446" s="74" t="s">
        <v>96</v>
      </c>
      <c r="E446" s="69"/>
      <c r="F446" s="69">
        <v>14200</v>
      </c>
      <c r="G446" s="69">
        <v>14200</v>
      </c>
      <c r="H446" s="69">
        <v>0</v>
      </c>
      <c r="I446" s="72">
        <v>0</v>
      </c>
      <c r="J446" s="72">
        <f t="shared" si="36"/>
        <v>100</v>
      </c>
      <c r="K446" s="72">
        <f t="shared" si="37"/>
        <v>0</v>
      </c>
    </row>
    <row r="447" spans="1:11" ht="14.25">
      <c r="A447" s="60" t="s">
        <v>104</v>
      </c>
      <c r="B447" s="107"/>
      <c r="C447" s="66"/>
      <c r="D447" s="74" t="s">
        <v>97</v>
      </c>
      <c r="E447" s="69"/>
      <c r="F447" s="69">
        <v>3900</v>
      </c>
      <c r="G447" s="69">
        <v>3900</v>
      </c>
      <c r="H447" s="69">
        <v>3000</v>
      </c>
      <c r="I447" s="72">
        <v>0</v>
      </c>
      <c r="J447" s="72">
        <f t="shared" si="36"/>
        <v>100</v>
      </c>
      <c r="K447" s="72">
        <f t="shared" si="37"/>
        <v>76.92307692307693</v>
      </c>
    </row>
    <row r="448" spans="1:11" ht="14.25">
      <c r="A448" s="60"/>
      <c r="B448" s="107"/>
      <c r="C448" s="66">
        <v>4223</v>
      </c>
      <c r="D448" s="74" t="s">
        <v>824</v>
      </c>
      <c r="E448" s="69"/>
      <c r="F448" s="69">
        <f>F449+F450</f>
        <v>6300</v>
      </c>
      <c r="G448" s="69">
        <f>G449+G450</f>
        <v>6300</v>
      </c>
      <c r="H448" s="69"/>
      <c r="I448" s="72">
        <v>0</v>
      </c>
      <c r="J448" s="72">
        <f t="shared" si="36"/>
        <v>100</v>
      </c>
      <c r="K448" s="72">
        <f t="shared" si="37"/>
        <v>0</v>
      </c>
    </row>
    <row r="449" spans="1:11" ht="14.25">
      <c r="A449" s="60" t="s">
        <v>105</v>
      </c>
      <c r="B449" s="107"/>
      <c r="C449" s="66"/>
      <c r="D449" s="74" t="s">
        <v>98</v>
      </c>
      <c r="E449" s="69"/>
      <c r="F449" s="69">
        <v>1900</v>
      </c>
      <c r="G449" s="69">
        <v>1900</v>
      </c>
      <c r="H449" s="69"/>
      <c r="I449" s="72">
        <v>0</v>
      </c>
      <c r="J449" s="72">
        <f t="shared" si="36"/>
        <v>100</v>
      </c>
      <c r="K449" s="72">
        <f t="shared" si="37"/>
        <v>0</v>
      </c>
    </row>
    <row r="450" spans="1:11" ht="14.25">
      <c r="A450" s="60" t="s">
        <v>106</v>
      </c>
      <c r="B450" s="107"/>
      <c r="C450" s="66"/>
      <c r="D450" s="74" t="s">
        <v>102</v>
      </c>
      <c r="E450" s="69"/>
      <c r="F450" s="69">
        <v>4400</v>
      </c>
      <c r="G450" s="69">
        <v>4400</v>
      </c>
      <c r="H450" s="69"/>
      <c r="I450" s="72">
        <v>0</v>
      </c>
      <c r="J450" s="72">
        <f t="shared" si="36"/>
        <v>100</v>
      </c>
      <c r="K450" s="72">
        <f t="shared" si="37"/>
        <v>0</v>
      </c>
    </row>
    <row r="451" spans="1:11" ht="14.25">
      <c r="A451" s="60" t="s">
        <v>880</v>
      </c>
      <c r="B451" s="107"/>
      <c r="C451" s="66">
        <v>4227</v>
      </c>
      <c r="D451" s="74" t="s">
        <v>973</v>
      </c>
      <c r="E451" s="69">
        <v>16844.52</v>
      </c>
      <c r="F451" s="69">
        <v>10000</v>
      </c>
      <c r="G451" s="69">
        <v>10000</v>
      </c>
      <c r="H451" s="69">
        <v>0</v>
      </c>
      <c r="I451" s="72">
        <f t="shared" si="35"/>
        <v>59.36648832973572</v>
      </c>
      <c r="J451" s="72">
        <f t="shared" si="36"/>
        <v>100</v>
      </c>
      <c r="K451" s="72">
        <f t="shared" si="37"/>
        <v>0</v>
      </c>
    </row>
    <row r="452" spans="1:11" ht="14.25">
      <c r="A452" s="60"/>
      <c r="B452" s="107"/>
      <c r="C452" s="66"/>
      <c r="D452" s="16"/>
      <c r="E452" s="74"/>
      <c r="F452" s="73"/>
      <c r="G452" s="74"/>
      <c r="H452" s="74"/>
      <c r="I452" s="72"/>
      <c r="J452" s="72"/>
      <c r="K452" s="72"/>
    </row>
    <row r="453" spans="1:11" ht="14.25">
      <c r="A453" s="60"/>
      <c r="B453" s="107"/>
      <c r="C453" s="66"/>
      <c r="D453" s="16"/>
      <c r="E453" s="74"/>
      <c r="F453" s="73"/>
      <c r="G453" s="74"/>
      <c r="H453" s="74"/>
      <c r="I453" s="72"/>
      <c r="J453" s="72"/>
      <c r="K453" s="72"/>
    </row>
    <row r="454" spans="1:11" ht="14.25">
      <c r="A454" s="54"/>
      <c r="B454" s="107" t="s">
        <v>981</v>
      </c>
      <c r="C454" s="65"/>
      <c r="D454" s="19" t="s">
        <v>501</v>
      </c>
      <c r="E454" s="70">
        <f>E456+E474</f>
        <v>616131.79</v>
      </c>
      <c r="F454" s="70">
        <f>F456+F474</f>
        <v>597460</v>
      </c>
      <c r="G454" s="70">
        <f>G456+G474</f>
        <v>597460</v>
      </c>
      <c r="H454" s="70">
        <f>H456+H474</f>
        <v>594800</v>
      </c>
      <c r="I454" s="72">
        <f t="shared" si="35"/>
        <v>96.9695136165592</v>
      </c>
      <c r="J454" s="72">
        <f t="shared" si="36"/>
        <v>100</v>
      </c>
      <c r="K454" s="72">
        <f t="shared" si="37"/>
        <v>99.55478191008604</v>
      </c>
    </row>
    <row r="455" spans="1:11" ht="14.25">
      <c r="A455" s="54"/>
      <c r="B455" s="107"/>
      <c r="C455" s="65"/>
      <c r="D455" s="19" t="s">
        <v>982</v>
      </c>
      <c r="E455" s="70"/>
      <c r="F455" s="70"/>
      <c r="G455" s="70"/>
      <c r="H455" s="70"/>
      <c r="I455" s="72"/>
      <c r="J455" s="72"/>
      <c r="K455" s="72"/>
    </row>
    <row r="456" spans="1:11" ht="14.25">
      <c r="A456" s="54"/>
      <c r="B456" s="107" t="s">
        <v>984</v>
      </c>
      <c r="C456" s="65"/>
      <c r="D456" s="73" t="s">
        <v>983</v>
      </c>
      <c r="E456" s="70">
        <f>E458+E464+E469</f>
        <v>616131.79</v>
      </c>
      <c r="F456" s="70">
        <f>F458+F469+F464</f>
        <v>587460</v>
      </c>
      <c r="G456" s="70">
        <f>G458+G469+G464</f>
        <v>587460</v>
      </c>
      <c r="H456" s="70">
        <f>H458+H464+H469</f>
        <v>584800</v>
      </c>
      <c r="I456" s="72">
        <f t="shared" si="35"/>
        <v>95.34648423188811</v>
      </c>
      <c r="J456" s="72">
        <f t="shared" si="36"/>
        <v>100</v>
      </c>
      <c r="K456" s="72">
        <f t="shared" si="37"/>
        <v>99.54720321383583</v>
      </c>
    </row>
    <row r="457" spans="1:11" ht="14.25">
      <c r="A457" s="54"/>
      <c r="B457" s="107"/>
      <c r="C457" s="65"/>
      <c r="D457" s="73" t="s">
        <v>502</v>
      </c>
      <c r="E457" s="70"/>
      <c r="F457" s="70"/>
      <c r="G457" s="70"/>
      <c r="H457" s="70"/>
      <c r="I457" s="72"/>
      <c r="J457" s="72"/>
      <c r="K457" s="72"/>
    </row>
    <row r="458" spans="1:11" ht="14.25">
      <c r="A458" s="54"/>
      <c r="B458" s="107" t="s">
        <v>985</v>
      </c>
      <c r="C458" s="65"/>
      <c r="D458" s="73" t="s">
        <v>115</v>
      </c>
      <c r="E458" s="70">
        <f>E460</f>
        <v>359520</v>
      </c>
      <c r="F458" s="70">
        <f>F460</f>
        <v>367360</v>
      </c>
      <c r="G458" s="70">
        <f>G460</f>
        <v>367360</v>
      </c>
      <c r="H458" s="70">
        <f>H460</f>
        <v>370800</v>
      </c>
      <c r="I458" s="72">
        <f t="shared" si="35"/>
        <v>102.18068535825545</v>
      </c>
      <c r="J458" s="72">
        <f t="shared" si="36"/>
        <v>100</v>
      </c>
      <c r="K458" s="72">
        <f t="shared" si="37"/>
        <v>100.93641114982579</v>
      </c>
    </row>
    <row r="459" spans="1:11" ht="14.25">
      <c r="A459" s="54"/>
      <c r="B459" s="107"/>
      <c r="C459" s="65"/>
      <c r="D459" s="73" t="s">
        <v>114</v>
      </c>
      <c r="E459" s="70"/>
      <c r="F459" s="70"/>
      <c r="G459" s="70"/>
      <c r="H459" s="70"/>
      <c r="I459" s="72"/>
      <c r="J459" s="72"/>
      <c r="K459" s="72"/>
    </row>
    <row r="460" spans="1:11" ht="14.25">
      <c r="A460" s="54"/>
      <c r="B460" s="107"/>
      <c r="C460" s="65">
        <v>3</v>
      </c>
      <c r="D460" s="73" t="s">
        <v>986</v>
      </c>
      <c r="E460" s="70">
        <f>E461</f>
        <v>359520</v>
      </c>
      <c r="F460" s="70">
        <f>F461</f>
        <v>367360</v>
      </c>
      <c r="G460" s="70">
        <f>G461</f>
        <v>367360</v>
      </c>
      <c r="H460" s="70">
        <f>H461</f>
        <v>370800</v>
      </c>
      <c r="I460" s="72">
        <f aca="true" t="shared" si="39" ref="I460:I522">F460/E460*100</f>
        <v>102.18068535825545</v>
      </c>
      <c r="J460" s="72">
        <f aca="true" t="shared" si="40" ref="J460:J522">G460/F460*100</f>
        <v>100</v>
      </c>
      <c r="K460" s="72">
        <f aca="true" t="shared" si="41" ref="K460:K522">H460/G460*100</f>
        <v>100.93641114982579</v>
      </c>
    </row>
    <row r="461" spans="1:11" ht="14.25">
      <c r="A461" s="54"/>
      <c r="B461" s="107"/>
      <c r="C461" s="65">
        <v>38</v>
      </c>
      <c r="D461" s="73" t="s">
        <v>459</v>
      </c>
      <c r="E461" s="70">
        <f aca="true" t="shared" si="42" ref="E461:H462">E462</f>
        <v>359520</v>
      </c>
      <c r="F461" s="70">
        <f t="shared" si="42"/>
        <v>367360</v>
      </c>
      <c r="G461" s="70">
        <f t="shared" si="42"/>
        <v>367360</v>
      </c>
      <c r="H461" s="70">
        <f t="shared" si="42"/>
        <v>370800</v>
      </c>
      <c r="I461" s="72">
        <f t="shared" si="39"/>
        <v>102.18068535825545</v>
      </c>
      <c r="J461" s="72">
        <f t="shared" si="40"/>
        <v>100</v>
      </c>
      <c r="K461" s="72">
        <f t="shared" si="41"/>
        <v>100.93641114982579</v>
      </c>
    </row>
    <row r="462" spans="1:11" ht="14.25">
      <c r="A462" s="54"/>
      <c r="B462" s="107"/>
      <c r="C462" s="65">
        <v>381</v>
      </c>
      <c r="D462" s="73" t="s">
        <v>336</v>
      </c>
      <c r="E462" s="70">
        <f t="shared" si="42"/>
        <v>359520</v>
      </c>
      <c r="F462" s="70">
        <f t="shared" si="42"/>
        <v>367360</v>
      </c>
      <c r="G462" s="70">
        <f t="shared" si="42"/>
        <v>367360</v>
      </c>
      <c r="H462" s="70">
        <f t="shared" si="42"/>
        <v>370800</v>
      </c>
      <c r="I462" s="72">
        <f t="shared" si="39"/>
        <v>102.18068535825545</v>
      </c>
      <c r="J462" s="72">
        <f t="shared" si="40"/>
        <v>100</v>
      </c>
      <c r="K462" s="72">
        <f t="shared" si="41"/>
        <v>100.93641114982579</v>
      </c>
    </row>
    <row r="463" spans="1:11" ht="14.25">
      <c r="A463" s="60" t="s">
        <v>609</v>
      </c>
      <c r="B463" s="107"/>
      <c r="C463" s="66">
        <v>3811</v>
      </c>
      <c r="D463" s="74" t="s">
        <v>235</v>
      </c>
      <c r="E463" s="69">
        <v>359520</v>
      </c>
      <c r="F463" s="69">
        <v>367360</v>
      </c>
      <c r="G463" s="69">
        <v>367360</v>
      </c>
      <c r="H463" s="69">
        <v>370800</v>
      </c>
      <c r="I463" s="72">
        <f t="shared" si="39"/>
        <v>102.18068535825545</v>
      </c>
      <c r="J463" s="72">
        <f t="shared" si="40"/>
        <v>100</v>
      </c>
      <c r="K463" s="72">
        <f t="shared" si="41"/>
        <v>100.93641114982579</v>
      </c>
    </row>
    <row r="464" spans="1:11" s="2" customFormat="1" ht="15">
      <c r="A464" s="54"/>
      <c r="B464" s="107" t="s">
        <v>990</v>
      </c>
      <c r="C464" s="65"/>
      <c r="D464" s="73" t="s">
        <v>989</v>
      </c>
      <c r="E464" s="70">
        <f aca="true" t="shared" si="43" ref="E464:H465">E465</f>
        <v>105636.79</v>
      </c>
      <c r="F464" s="70">
        <f t="shared" si="43"/>
        <v>100100</v>
      </c>
      <c r="G464" s="70">
        <f t="shared" si="43"/>
        <v>100100</v>
      </c>
      <c r="H464" s="70">
        <f t="shared" si="43"/>
        <v>104000</v>
      </c>
      <c r="I464" s="72">
        <f t="shared" si="39"/>
        <v>94.758653684952</v>
      </c>
      <c r="J464" s="72">
        <f t="shared" si="40"/>
        <v>100</v>
      </c>
      <c r="K464" s="72">
        <f t="shared" si="41"/>
        <v>103.89610389610388</v>
      </c>
    </row>
    <row r="465" spans="1:11" ht="14.25">
      <c r="A465" s="60"/>
      <c r="B465" s="107"/>
      <c r="C465" s="65">
        <v>3</v>
      </c>
      <c r="D465" s="73" t="s">
        <v>986</v>
      </c>
      <c r="E465" s="70">
        <f t="shared" si="43"/>
        <v>105636.79</v>
      </c>
      <c r="F465" s="70">
        <f t="shared" si="43"/>
        <v>100100</v>
      </c>
      <c r="G465" s="70">
        <f t="shared" si="43"/>
        <v>100100</v>
      </c>
      <c r="H465" s="70">
        <f t="shared" si="43"/>
        <v>104000</v>
      </c>
      <c r="I465" s="72">
        <f t="shared" si="39"/>
        <v>94.758653684952</v>
      </c>
      <c r="J465" s="72">
        <f t="shared" si="40"/>
        <v>100</v>
      </c>
      <c r="K465" s="72">
        <f t="shared" si="41"/>
        <v>103.89610389610388</v>
      </c>
    </row>
    <row r="466" spans="1:11" ht="14.25">
      <c r="A466" s="60"/>
      <c r="B466" s="107"/>
      <c r="C466" s="65">
        <v>36</v>
      </c>
      <c r="D466" s="73" t="s">
        <v>835</v>
      </c>
      <c r="E466" s="70">
        <f aca="true" t="shared" si="44" ref="E466:H467">E467</f>
        <v>105636.79</v>
      </c>
      <c r="F466" s="70">
        <f t="shared" si="44"/>
        <v>100100</v>
      </c>
      <c r="G466" s="70">
        <f t="shared" si="44"/>
        <v>100100</v>
      </c>
      <c r="H466" s="70">
        <f t="shared" si="44"/>
        <v>104000</v>
      </c>
      <c r="I466" s="72">
        <f t="shared" si="39"/>
        <v>94.758653684952</v>
      </c>
      <c r="J466" s="72">
        <f t="shared" si="40"/>
        <v>100</v>
      </c>
      <c r="K466" s="72">
        <f t="shared" si="41"/>
        <v>103.89610389610388</v>
      </c>
    </row>
    <row r="467" spans="1:11" ht="14.25">
      <c r="A467" s="60"/>
      <c r="B467" s="107"/>
      <c r="C467" s="65">
        <v>363</v>
      </c>
      <c r="D467" s="73" t="s">
        <v>836</v>
      </c>
      <c r="E467" s="70">
        <f t="shared" si="44"/>
        <v>105636.79</v>
      </c>
      <c r="F467" s="70">
        <f t="shared" si="44"/>
        <v>100100</v>
      </c>
      <c r="G467" s="70">
        <f t="shared" si="44"/>
        <v>100100</v>
      </c>
      <c r="H467" s="70">
        <f t="shared" si="44"/>
        <v>104000</v>
      </c>
      <c r="I467" s="72">
        <f t="shared" si="39"/>
        <v>94.758653684952</v>
      </c>
      <c r="J467" s="72">
        <f t="shared" si="40"/>
        <v>100</v>
      </c>
      <c r="K467" s="72">
        <f t="shared" si="41"/>
        <v>103.89610389610388</v>
      </c>
    </row>
    <row r="468" spans="1:11" ht="14.25">
      <c r="A468" s="60" t="s">
        <v>610</v>
      </c>
      <c r="B468" s="107"/>
      <c r="C468" s="66">
        <v>3631</v>
      </c>
      <c r="D468" s="74" t="s">
        <v>837</v>
      </c>
      <c r="E468" s="69">
        <v>105636.79</v>
      </c>
      <c r="F468" s="69">
        <v>100100</v>
      </c>
      <c r="G468" s="69">
        <v>100100</v>
      </c>
      <c r="H468" s="69">
        <v>104000</v>
      </c>
      <c r="I468" s="72">
        <f t="shared" si="39"/>
        <v>94.758653684952</v>
      </c>
      <c r="J468" s="72">
        <f t="shared" si="40"/>
        <v>100</v>
      </c>
      <c r="K468" s="72">
        <f t="shared" si="41"/>
        <v>103.89610389610388</v>
      </c>
    </row>
    <row r="469" spans="1:11" ht="14.25">
      <c r="A469" s="60"/>
      <c r="B469" s="107" t="s">
        <v>999</v>
      </c>
      <c r="C469" s="66"/>
      <c r="D469" s="73" t="s">
        <v>1000</v>
      </c>
      <c r="E469" s="70">
        <f>E470</f>
        <v>150975</v>
      </c>
      <c r="F469" s="131">
        <f>F470</f>
        <v>120000</v>
      </c>
      <c r="G469" s="131">
        <f>G470</f>
        <v>120000</v>
      </c>
      <c r="H469" s="70">
        <f>H470</f>
        <v>110000</v>
      </c>
      <c r="I469" s="72">
        <f t="shared" si="39"/>
        <v>79.48335817188277</v>
      </c>
      <c r="J469" s="72">
        <f t="shared" si="40"/>
        <v>100</v>
      </c>
      <c r="K469" s="72">
        <f t="shared" si="41"/>
        <v>91.66666666666666</v>
      </c>
    </row>
    <row r="470" spans="1:11" ht="14.25">
      <c r="A470" s="60"/>
      <c r="B470" s="107"/>
      <c r="C470" s="65">
        <v>4</v>
      </c>
      <c r="D470" s="73" t="s">
        <v>995</v>
      </c>
      <c r="E470" s="70">
        <f aca="true" t="shared" si="45" ref="E470:H472">E471</f>
        <v>150975</v>
      </c>
      <c r="F470" s="70">
        <f t="shared" si="45"/>
        <v>120000</v>
      </c>
      <c r="G470" s="70">
        <f t="shared" si="45"/>
        <v>120000</v>
      </c>
      <c r="H470" s="70">
        <f t="shared" si="45"/>
        <v>110000</v>
      </c>
      <c r="I470" s="72">
        <f t="shared" si="39"/>
        <v>79.48335817188277</v>
      </c>
      <c r="J470" s="72">
        <f t="shared" si="40"/>
        <v>100</v>
      </c>
      <c r="K470" s="72">
        <f t="shared" si="41"/>
        <v>91.66666666666666</v>
      </c>
    </row>
    <row r="471" spans="1:11" ht="14.25">
      <c r="A471" s="60"/>
      <c r="B471" s="107"/>
      <c r="C471" s="65">
        <v>42</v>
      </c>
      <c r="D471" s="73" t="s">
        <v>996</v>
      </c>
      <c r="E471" s="70">
        <f t="shared" si="45"/>
        <v>150975</v>
      </c>
      <c r="F471" s="70">
        <f t="shared" si="45"/>
        <v>120000</v>
      </c>
      <c r="G471" s="70">
        <f t="shared" si="45"/>
        <v>120000</v>
      </c>
      <c r="H471" s="70">
        <f t="shared" si="45"/>
        <v>110000</v>
      </c>
      <c r="I471" s="72">
        <f t="shared" si="39"/>
        <v>79.48335817188277</v>
      </c>
      <c r="J471" s="72">
        <f t="shared" si="40"/>
        <v>100</v>
      </c>
      <c r="K471" s="72">
        <f t="shared" si="41"/>
        <v>91.66666666666666</v>
      </c>
    </row>
    <row r="472" spans="1:11" ht="14.25">
      <c r="A472" s="60"/>
      <c r="B472" s="107"/>
      <c r="C472" s="65">
        <v>422</v>
      </c>
      <c r="D472" s="73" t="s">
        <v>333</v>
      </c>
      <c r="E472" s="70">
        <f t="shared" si="45"/>
        <v>150975</v>
      </c>
      <c r="F472" s="70">
        <f t="shared" si="45"/>
        <v>120000</v>
      </c>
      <c r="G472" s="70">
        <f t="shared" si="45"/>
        <v>120000</v>
      </c>
      <c r="H472" s="70">
        <f t="shared" si="45"/>
        <v>110000</v>
      </c>
      <c r="I472" s="72">
        <f t="shared" si="39"/>
        <v>79.48335817188277</v>
      </c>
      <c r="J472" s="72">
        <f t="shared" si="40"/>
        <v>100</v>
      </c>
      <c r="K472" s="72">
        <f t="shared" si="41"/>
        <v>91.66666666666666</v>
      </c>
    </row>
    <row r="473" spans="1:11" ht="14.25">
      <c r="A473" s="60" t="s">
        <v>997</v>
      </c>
      <c r="B473" s="107"/>
      <c r="C473" s="66">
        <v>4223</v>
      </c>
      <c r="D473" s="74" t="s">
        <v>824</v>
      </c>
      <c r="E473" s="69">
        <v>150975</v>
      </c>
      <c r="F473" s="69">
        <v>120000</v>
      </c>
      <c r="G473" s="69">
        <v>120000</v>
      </c>
      <c r="H473" s="69">
        <v>110000</v>
      </c>
      <c r="I473" s="72">
        <f t="shared" si="39"/>
        <v>79.48335817188277</v>
      </c>
      <c r="J473" s="72">
        <f t="shared" si="40"/>
        <v>100</v>
      </c>
      <c r="K473" s="72">
        <f t="shared" si="41"/>
        <v>91.66666666666666</v>
      </c>
    </row>
    <row r="474" spans="1:11" ht="14.25">
      <c r="A474" s="54"/>
      <c r="B474" s="107" t="s">
        <v>991</v>
      </c>
      <c r="C474" s="65"/>
      <c r="D474" s="73" t="s">
        <v>998</v>
      </c>
      <c r="E474" s="70">
        <f>E478</f>
        <v>0</v>
      </c>
      <c r="F474" s="70">
        <f>F478</f>
        <v>10000</v>
      </c>
      <c r="G474" s="70">
        <f>G478</f>
        <v>10000</v>
      </c>
      <c r="H474" s="70">
        <f>H478</f>
        <v>10000</v>
      </c>
      <c r="I474" s="72">
        <v>0</v>
      </c>
      <c r="J474" s="72">
        <f t="shared" si="40"/>
        <v>100</v>
      </c>
      <c r="K474" s="72">
        <f t="shared" si="41"/>
        <v>100</v>
      </c>
    </row>
    <row r="475" spans="1:11" ht="14.25">
      <c r="A475" s="54"/>
      <c r="B475" s="107" t="s">
        <v>994</v>
      </c>
      <c r="C475" s="65"/>
      <c r="D475" s="73" t="s">
        <v>992</v>
      </c>
      <c r="E475" s="70">
        <f>E478</f>
        <v>0</v>
      </c>
      <c r="F475" s="70">
        <f>F478</f>
        <v>10000</v>
      </c>
      <c r="G475" s="70">
        <f>G478</f>
        <v>10000</v>
      </c>
      <c r="H475" s="70">
        <f>H478</f>
        <v>10000</v>
      </c>
      <c r="I475" s="72">
        <v>0</v>
      </c>
      <c r="J475" s="72">
        <f t="shared" si="40"/>
        <v>100</v>
      </c>
      <c r="K475" s="72">
        <f t="shared" si="41"/>
        <v>100</v>
      </c>
    </row>
    <row r="476" spans="1:11" ht="14.25">
      <c r="A476" s="54"/>
      <c r="B476" s="107"/>
      <c r="C476" s="65"/>
      <c r="D476" s="73" t="s">
        <v>993</v>
      </c>
      <c r="E476" s="70"/>
      <c r="F476" s="70"/>
      <c r="G476" s="70"/>
      <c r="H476" s="70"/>
      <c r="I476" s="72"/>
      <c r="J476" s="72"/>
      <c r="K476" s="72"/>
    </row>
    <row r="477" spans="1:11" ht="14.25">
      <c r="A477" s="54"/>
      <c r="B477" s="107"/>
      <c r="C477" s="65">
        <v>3</v>
      </c>
      <c r="D477" s="73" t="s">
        <v>436</v>
      </c>
      <c r="E477" s="70"/>
      <c r="F477" s="70"/>
      <c r="G477" s="70"/>
      <c r="H477" s="70"/>
      <c r="I477" s="72"/>
      <c r="J477" s="72"/>
      <c r="K477" s="72"/>
    </row>
    <row r="478" spans="1:11" ht="14.25">
      <c r="A478" s="54"/>
      <c r="B478" s="107"/>
      <c r="C478" s="65">
        <v>32</v>
      </c>
      <c r="D478" s="73" t="s">
        <v>236</v>
      </c>
      <c r="E478" s="70">
        <f aca="true" t="shared" si="46" ref="E478:H480">E479</f>
        <v>0</v>
      </c>
      <c r="F478" s="70">
        <f t="shared" si="46"/>
        <v>10000</v>
      </c>
      <c r="G478" s="70">
        <f t="shared" si="46"/>
        <v>10000</v>
      </c>
      <c r="H478" s="70">
        <f t="shared" si="46"/>
        <v>10000</v>
      </c>
      <c r="I478" s="72">
        <v>0</v>
      </c>
      <c r="J478" s="72">
        <f t="shared" si="40"/>
        <v>100</v>
      </c>
      <c r="K478" s="72">
        <f t="shared" si="41"/>
        <v>100</v>
      </c>
    </row>
    <row r="479" spans="1:11" ht="14.25">
      <c r="A479" s="54"/>
      <c r="B479" s="107"/>
      <c r="C479" s="65">
        <v>322</v>
      </c>
      <c r="D479" s="73" t="s">
        <v>237</v>
      </c>
      <c r="E479" s="70">
        <f t="shared" si="46"/>
        <v>0</v>
      </c>
      <c r="F479" s="70">
        <f t="shared" si="46"/>
        <v>10000</v>
      </c>
      <c r="G479" s="70">
        <f t="shared" si="46"/>
        <v>10000</v>
      </c>
      <c r="H479" s="70">
        <f t="shared" si="46"/>
        <v>10000</v>
      </c>
      <c r="I479" s="72">
        <v>0</v>
      </c>
      <c r="J479" s="72">
        <f t="shared" si="40"/>
        <v>100</v>
      </c>
      <c r="K479" s="72">
        <f t="shared" si="41"/>
        <v>100</v>
      </c>
    </row>
    <row r="480" spans="1:11" ht="14.25">
      <c r="A480" s="60" t="s">
        <v>611</v>
      </c>
      <c r="B480" s="107"/>
      <c r="C480" s="66">
        <v>3221</v>
      </c>
      <c r="D480" s="74" t="s">
        <v>266</v>
      </c>
      <c r="E480" s="69">
        <f t="shared" si="46"/>
        <v>0</v>
      </c>
      <c r="F480" s="69">
        <f t="shared" si="46"/>
        <v>10000</v>
      </c>
      <c r="G480" s="69">
        <f t="shared" si="46"/>
        <v>10000</v>
      </c>
      <c r="H480" s="69">
        <f t="shared" si="46"/>
        <v>10000</v>
      </c>
      <c r="I480" s="72">
        <v>0</v>
      </c>
      <c r="J480" s="72">
        <f t="shared" si="40"/>
        <v>100</v>
      </c>
      <c r="K480" s="72">
        <f t="shared" si="41"/>
        <v>100</v>
      </c>
    </row>
    <row r="481" spans="1:11" ht="14.25">
      <c r="A481" s="60"/>
      <c r="B481" s="107"/>
      <c r="C481" s="66"/>
      <c r="D481" s="74" t="s">
        <v>337</v>
      </c>
      <c r="E481" s="69">
        <v>0</v>
      </c>
      <c r="F481" s="69">
        <v>10000</v>
      </c>
      <c r="G481" s="69">
        <v>10000</v>
      </c>
      <c r="H481" s="69">
        <v>10000</v>
      </c>
      <c r="I481" s="72">
        <v>0</v>
      </c>
      <c r="J481" s="72">
        <f t="shared" si="40"/>
        <v>100</v>
      </c>
      <c r="K481" s="72">
        <f t="shared" si="41"/>
        <v>100</v>
      </c>
    </row>
    <row r="482" spans="1:11" ht="14.25">
      <c r="A482" s="60"/>
      <c r="B482" s="107"/>
      <c r="C482" s="66"/>
      <c r="D482" s="74"/>
      <c r="E482" s="69"/>
      <c r="F482" s="69"/>
      <c r="G482" s="69"/>
      <c r="H482" s="69"/>
      <c r="I482" s="72"/>
      <c r="J482" s="72"/>
      <c r="K482" s="72"/>
    </row>
    <row r="483" spans="1:11" ht="14.25">
      <c r="A483" s="60"/>
      <c r="B483" s="107"/>
      <c r="C483" s="66"/>
      <c r="D483" s="74"/>
      <c r="E483" s="70"/>
      <c r="F483" s="70"/>
      <c r="G483" s="70"/>
      <c r="H483" s="70"/>
      <c r="I483" s="72"/>
      <c r="J483" s="72"/>
      <c r="K483" s="72"/>
    </row>
    <row r="484" spans="1:11" ht="14.25">
      <c r="A484" s="54"/>
      <c r="B484" s="107" t="s">
        <v>1001</v>
      </c>
      <c r="C484" s="65"/>
      <c r="D484" s="19" t="s">
        <v>503</v>
      </c>
      <c r="E484" s="70">
        <f>E486+E506+E514</f>
        <v>747535.38</v>
      </c>
      <c r="F484" s="70">
        <f>F486+F506+F514</f>
        <v>1425000</v>
      </c>
      <c r="G484" s="70">
        <f>G486+G506+G514</f>
        <v>1425000</v>
      </c>
      <c r="H484" s="70">
        <f>H486+H506+H514</f>
        <v>393000</v>
      </c>
      <c r="I484" s="72">
        <f t="shared" si="39"/>
        <v>190.62642894574435</v>
      </c>
      <c r="J484" s="72">
        <f t="shared" si="40"/>
        <v>100</v>
      </c>
      <c r="K484" s="72">
        <f t="shared" si="41"/>
        <v>27.57894736842105</v>
      </c>
    </row>
    <row r="485" spans="1:11" ht="14.25">
      <c r="A485" s="54"/>
      <c r="B485" s="107"/>
      <c r="C485" s="65"/>
      <c r="D485" s="19" t="s">
        <v>1006</v>
      </c>
      <c r="E485" s="70"/>
      <c r="F485" s="70"/>
      <c r="G485" s="70"/>
      <c r="H485" s="70"/>
      <c r="I485" s="72"/>
      <c r="J485" s="72"/>
      <c r="K485" s="72"/>
    </row>
    <row r="486" spans="1:11" s="2" customFormat="1" ht="15">
      <c r="A486" s="54"/>
      <c r="B486" s="107" t="s">
        <v>1002</v>
      </c>
      <c r="C486" s="65"/>
      <c r="D486" s="73" t="s">
        <v>1008</v>
      </c>
      <c r="E486" s="70">
        <f>E487+E492+E500</f>
        <v>43250.2</v>
      </c>
      <c r="F486" s="70">
        <f>F487+F492+F500</f>
        <v>45000</v>
      </c>
      <c r="G486" s="70">
        <f>G487+G492+G500</f>
        <v>45000</v>
      </c>
      <c r="H486" s="70">
        <f>H487+H492+H500</f>
        <v>103000</v>
      </c>
      <c r="I486" s="72">
        <f t="shared" si="39"/>
        <v>104.04576163809647</v>
      </c>
      <c r="J486" s="72">
        <f t="shared" si="40"/>
        <v>100</v>
      </c>
      <c r="K486" s="72">
        <f t="shared" si="41"/>
        <v>228.88888888888889</v>
      </c>
    </row>
    <row r="487" spans="1:11" s="2" customFormat="1" ht="15">
      <c r="A487" s="54"/>
      <c r="B487" s="107" t="s">
        <v>1003</v>
      </c>
      <c r="C487" s="65"/>
      <c r="D487" s="73" t="s">
        <v>1007</v>
      </c>
      <c r="E487" s="70">
        <f aca="true" t="shared" si="47" ref="E487:H490">E488</f>
        <v>23657</v>
      </c>
      <c r="F487" s="70">
        <f t="shared" si="47"/>
        <v>25000</v>
      </c>
      <c r="G487" s="70">
        <f t="shared" si="47"/>
        <v>25000</v>
      </c>
      <c r="H487" s="70">
        <f t="shared" si="47"/>
        <v>4000</v>
      </c>
      <c r="I487" s="72">
        <f t="shared" si="39"/>
        <v>105.67696664834934</v>
      </c>
      <c r="J487" s="72">
        <f t="shared" si="40"/>
        <v>100</v>
      </c>
      <c r="K487" s="72">
        <f t="shared" si="41"/>
        <v>16</v>
      </c>
    </row>
    <row r="488" spans="1:11" s="2" customFormat="1" ht="15">
      <c r="A488" s="54"/>
      <c r="B488" s="107"/>
      <c r="C488" s="65">
        <v>3</v>
      </c>
      <c r="D488" s="73" t="s">
        <v>436</v>
      </c>
      <c r="E488" s="70">
        <f t="shared" si="47"/>
        <v>23657</v>
      </c>
      <c r="F488" s="70">
        <f t="shared" si="47"/>
        <v>25000</v>
      </c>
      <c r="G488" s="70">
        <f t="shared" si="47"/>
        <v>25000</v>
      </c>
      <c r="H488" s="70">
        <f t="shared" si="47"/>
        <v>4000</v>
      </c>
      <c r="I488" s="72">
        <f t="shared" si="39"/>
        <v>105.67696664834934</v>
      </c>
      <c r="J488" s="72">
        <f t="shared" si="40"/>
        <v>100</v>
      </c>
      <c r="K488" s="72">
        <f t="shared" si="41"/>
        <v>16</v>
      </c>
    </row>
    <row r="489" spans="1:11" s="2" customFormat="1" ht="15">
      <c r="A489" s="54"/>
      <c r="B489" s="107"/>
      <c r="C489" s="65">
        <v>32</v>
      </c>
      <c r="D489" s="73" t="s">
        <v>236</v>
      </c>
      <c r="E489" s="70">
        <f t="shared" si="47"/>
        <v>23657</v>
      </c>
      <c r="F489" s="70">
        <f t="shared" si="47"/>
        <v>25000</v>
      </c>
      <c r="G489" s="70">
        <f t="shared" si="47"/>
        <v>25000</v>
      </c>
      <c r="H489" s="70">
        <f t="shared" si="47"/>
        <v>4000</v>
      </c>
      <c r="I489" s="72">
        <f t="shared" si="39"/>
        <v>105.67696664834934</v>
      </c>
      <c r="J489" s="72">
        <f t="shared" si="40"/>
        <v>100</v>
      </c>
      <c r="K489" s="72">
        <f t="shared" si="41"/>
        <v>16</v>
      </c>
    </row>
    <row r="490" spans="1:11" s="2" customFormat="1" ht="15">
      <c r="A490" s="54"/>
      <c r="B490" s="107"/>
      <c r="C490" s="65">
        <v>323</v>
      </c>
      <c r="D490" s="73" t="s">
        <v>285</v>
      </c>
      <c r="E490" s="70">
        <f t="shared" si="47"/>
        <v>23657</v>
      </c>
      <c r="F490" s="70">
        <f t="shared" si="47"/>
        <v>25000</v>
      </c>
      <c r="G490" s="70">
        <f t="shared" si="47"/>
        <v>25000</v>
      </c>
      <c r="H490" s="70">
        <f t="shared" si="47"/>
        <v>4000</v>
      </c>
      <c r="I490" s="72">
        <f t="shared" si="39"/>
        <v>105.67696664834934</v>
      </c>
      <c r="J490" s="72">
        <f t="shared" si="40"/>
        <v>100</v>
      </c>
      <c r="K490" s="72">
        <f t="shared" si="41"/>
        <v>16</v>
      </c>
    </row>
    <row r="491" spans="1:11" ht="14.25">
      <c r="A491" s="60" t="s">
        <v>612</v>
      </c>
      <c r="B491" s="107"/>
      <c r="C491" s="66">
        <v>3236</v>
      </c>
      <c r="D491" s="74" t="s">
        <v>479</v>
      </c>
      <c r="E491" s="69">
        <v>23657</v>
      </c>
      <c r="F491" s="69">
        <v>25000</v>
      </c>
      <c r="G491" s="69">
        <v>25000</v>
      </c>
      <c r="H491" s="69">
        <v>4000</v>
      </c>
      <c r="I491" s="72">
        <f t="shared" si="39"/>
        <v>105.67696664834934</v>
      </c>
      <c r="J491" s="72">
        <f t="shared" si="40"/>
        <v>100</v>
      </c>
      <c r="K491" s="72">
        <f t="shared" si="41"/>
        <v>16</v>
      </c>
    </row>
    <row r="492" spans="1:11" ht="14.25">
      <c r="A492" s="60"/>
      <c r="B492" s="107" t="s">
        <v>1004</v>
      </c>
      <c r="C492" s="65"/>
      <c r="D492" s="73" t="s">
        <v>178</v>
      </c>
      <c r="E492" s="70">
        <f>E495</f>
        <v>19593.2</v>
      </c>
      <c r="F492" s="70">
        <f>F495</f>
        <v>20000</v>
      </c>
      <c r="G492" s="70">
        <f>G495</f>
        <v>20000</v>
      </c>
      <c r="H492" s="70">
        <f>H495</f>
        <v>61000</v>
      </c>
      <c r="I492" s="72">
        <f t="shared" si="39"/>
        <v>102.07623052895902</v>
      </c>
      <c r="J492" s="72">
        <f t="shared" si="40"/>
        <v>100</v>
      </c>
      <c r="K492" s="72">
        <f t="shared" si="41"/>
        <v>305</v>
      </c>
    </row>
    <row r="493" spans="1:11" ht="14.25">
      <c r="A493" s="60"/>
      <c r="B493" s="107"/>
      <c r="C493" s="65"/>
      <c r="D493" s="73" t="s">
        <v>179</v>
      </c>
      <c r="E493" s="70"/>
      <c r="F493" s="70"/>
      <c r="G493" s="70"/>
      <c r="H493" s="70"/>
      <c r="I493" s="72"/>
      <c r="J493" s="72"/>
      <c r="K493" s="72"/>
    </row>
    <row r="494" spans="1:11" ht="14.25">
      <c r="A494" s="60"/>
      <c r="B494" s="107"/>
      <c r="C494" s="65">
        <v>3</v>
      </c>
      <c r="D494" s="73" t="s">
        <v>436</v>
      </c>
      <c r="E494" s="70">
        <f aca="true" t="shared" si="48" ref="E494:H495">E495</f>
        <v>19593.2</v>
      </c>
      <c r="F494" s="70">
        <f t="shared" si="48"/>
        <v>20000</v>
      </c>
      <c r="G494" s="70">
        <f t="shared" si="48"/>
        <v>20000</v>
      </c>
      <c r="H494" s="70">
        <f t="shared" si="48"/>
        <v>61000</v>
      </c>
      <c r="I494" s="72">
        <f t="shared" si="39"/>
        <v>102.07623052895902</v>
      </c>
      <c r="J494" s="72">
        <f t="shared" si="40"/>
        <v>100</v>
      </c>
      <c r="K494" s="72">
        <f t="shared" si="41"/>
        <v>305</v>
      </c>
    </row>
    <row r="495" spans="1:11" ht="14.25">
      <c r="A495" s="60"/>
      <c r="B495" s="107"/>
      <c r="C495" s="65">
        <v>32</v>
      </c>
      <c r="D495" s="73" t="s">
        <v>478</v>
      </c>
      <c r="E495" s="70">
        <f t="shared" si="48"/>
        <v>19593.2</v>
      </c>
      <c r="F495" s="70">
        <f t="shared" si="48"/>
        <v>20000</v>
      </c>
      <c r="G495" s="70">
        <f t="shared" si="48"/>
        <v>20000</v>
      </c>
      <c r="H495" s="70">
        <f t="shared" si="48"/>
        <v>61000</v>
      </c>
      <c r="I495" s="72">
        <f t="shared" si="39"/>
        <v>102.07623052895902</v>
      </c>
      <c r="J495" s="72">
        <f t="shared" si="40"/>
        <v>100</v>
      </c>
      <c r="K495" s="72">
        <f t="shared" si="41"/>
        <v>305</v>
      </c>
    </row>
    <row r="496" spans="1:11" ht="14.25">
      <c r="A496" s="60"/>
      <c r="B496" s="107"/>
      <c r="C496" s="65">
        <v>323</v>
      </c>
      <c r="D496" s="73" t="s">
        <v>285</v>
      </c>
      <c r="E496" s="70">
        <f>E497+E498+E499</f>
        <v>19593.2</v>
      </c>
      <c r="F496" s="70">
        <f>F497+F498+F499</f>
        <v>20000</v>
      </c>
      <c r="G496" s="70">
        <f>G497+G498+G499</f>
        <v>20000</v>
      </c>
      <c r="H496" s="70">
        <f>H497+H498+H499</f>
        <v>61000</v>
      </c>
      <c r="I496" s="72">
        <f t="shared" si="39"/>
        <v>102.07623052895902</v>
      </c>
      <c r="J496" s="72">
        <f t="shared" si="40"/>
        <v>100</v>
      </c>
      <c r="K496" s="72">
        <f t="shared" si="41"/>
        <v>305</v>
      </c>
    </row>
    <row r="497" spans="1:11" ht="14.25">
      <c r="A497" s="60" t="s">
        <v>818</v>
      </c>
      <c r="B497" s="107"/>
      <c r="C497" s="66">
        <v>3234</v>
      </c>
      <c r="D497" s="74" t="s">
        <v>807</v>
      </c>
      <c r="E497" s="69">
        <v>0</v>
      </c>
      <c r="F497" s="69">
        <v>0</v>
      </c>
      <c r="G497" s="69">
        <v>0</v>
      </c>
      <c r="H497" s="69">
        <v>35000</v>
      </c>
      <c r="I497" s="72"/>
      <c r="J497" s="72"/>
      <c r="K497" s="72"/>
    </row>
    <row r="498" spans="1:11" ht="14.25">
      <c r="A498" s="60" t="s">
        <v>817</v>
      </c>
      <c r="B498" s="107"/>
      <c r="C498" s="66">
        <v>3234</v>
      </c>
      <c r="D498" s="74" t="s">
        <v>182</v>
      </c>
      <c r="E498" s="69">
        <v>19593.2</v>
      </c>
      <c r="F498" s="69">
        <v>20000</v>
      </c>
      <c r="G498" s="69">
        <v>20000</v>
      </c>
      <c r="H498" s="69">
        <v>5000</v>
      </c>
      <c r="I498" s="72">
        <f t="shared" si="39"/>
        <v>102.07623052895902</v>
      </c>
      <c r="J498" s="72">
        <f t="shared" si="40"/>
        <v>100</v>
      </c>
      <c r="K498" s="72">
        <f t="shared" si="41"/>
        <v>25</v>
      </c>
    </row>
    <row r="499" spans="1:11" ht="14.25">
      <c r="A499" s="60" t="s">
        <v>181</v>
      </c>
      <c r="B499" s="107"/>
      <c r="C499" s="66">
        <v>3236</v>
      </c>
      <c r="D499" s="74" t="s">
        <v>180</v>
      </c>
      <c r="E499" s="69">
        <v>0</v>
      </c>
      <c r="F499" s="69">
        <v>0</v>
      </c>
      <c r="G499" s="69">
        <v>0</v>
      </c>
      <c r="H499" s="69">
        <v>21000</v>
      </c>
      <c r="I499" s="72">
        <v>0</v>
      </c>
      <c r="J499" s="72">
        <v>0</v>
      </c>
      <c r="K499" s="72">
        <v>0</v>
      </c>
    </row>
    <row r="500" spans="1:11" ht="14.25">
      <c r="A500" s="54"/>
      <c r="B500" s="107" t="s">
        <v>176</v>
      </c>
      <c r="C500" s="65"/>
      <c r="D500" s="73" t="s">
        <v>177</v>
      </c>
      <c r="E500" s="70">
        <f aca="true" t="shared" si="49" ref="E500:H501">E501</f>
        <v>0</v>
      </c>
      <c r="F500" s="70">
        <f t="shared" si="49"/>
        <v>0</v>
      </c>
      <c r="G500" s="70">
        <f t="shared" si="49"/>
        <v>0</v>
      </c>
      <c r="H500" s="70">
        <f t="shared" si="49"/>
        <v>38000</v>
      </c>
      <c r="I500" s="72">
        <v>0</v>
      </c>
      <c r="J500" s="72">
        <v>0</v>
      </c>
      <c r="K500" s="72">
        <v>0</v>
      </c>
    </row>
    <row r="501" spans="1:11" ht="14.25">
      <c r="A501" s="54"/>
      <c r="B501" s="107"/>
      <c r="C501" s="65">
        <v>3</v>
      </c>
      <c r="D501" s="73" t="s">
        <v>436</v>
      </c>
      <c r="E501" s="70">
        <f t="shared" si="49"/>
        <v>0</v>
      </c>
      <c r="F501" s="70">
        <f t="shared" si="49"/>
        <v>0</v>
      </c>
      <c r="G501" s="70">
        <f t="shared" si="49"/>
        <v>0</v>
      </c>
      <c r="H501" s="70">
        <f t="shared" si="49"/>
        <v>38000</v>
      </c>
      <c r="I501" s="72">
        <v>0</v>
      </c>
      <c r="J501" s="72">
        <v>0</v>
      </c>
      <c r="K501" s="72">
        <v>0</v>
      </c>
    </row>
    <row r="502" spans="1:11" ht="14.25">
      <c r="A502" s="54"/>
      <c r="B502" s="107"/>
      <c r="C502" s="65">
        <v>35</v>
      </c>
      <c r="D502" s="73" t="s">
        <v>895</v>
      </c>
      <c r="E502" s="70">
        <f aca="true" t="shared" si="50" ref="E502:H503">E504</f>
        <v>0</v>
      </c>
      <c r="F502" s="70">
        <f t="shared" si="50"/>
        <v>0</v>
      </c>
      <c r="G502" s="70">
        <f t="shared" si="50"/>
        <v>0</v>
      </c>
      <c r="H502" s="70">
        <f t="shared" si="50"/>
        <v>38000</v>
      </c>
      <c r="I502" s="72">
        <v>0</v>
      </c>
      <c r="J502" s="72">
        <v>0</v>
      </c>
      <c r="K502" s="72">
        <v>0</v>
      </c>
    </row>
    <row r="503" spans="1:11" ht="14.25">
      <c r="A503" s="54"/>
      <c r="B503" s="107"/>
      <c r="C503" s="65">
        <v>352</v>
      </c>
      <c r="D503" s="81" t="s">
        <v>908</v>
      </c>
      <c r="E503" s="70">
        <f t="shared" si="50"/>
        <v>0</v>
      </c>
      <c r="F503" s="70">
        <f t="shared" si="50"/>
        <v>0</v>
      </c>
      <c r="G503" s="70">
        <f t="shared" si="50"/>
        <v>0</v>
      </c>
      <c r="H503" s="70">
        <f t="shared" si="50"/>
        <v>38000</v>
      </c>
      <c r="I503" s="72">
        <v>0</v>
      </c>
      <c r="J503" s="72">
        <v>0</v>
      </c>
      <c r="K503" s="72">
        <v>0</v>
      </c>
    </row>
    <row r="504" spans="1:11" ht="14.25">
      <c r="A504" s="54"/>
      <c r="B504" s="107"/>
      <c r="C504" s="65"/>
      <c r="D504" s="81" t="s">
        <v>909</v>
      </c>
      <c r="E504" s="70">
        <f>E505</f>
        <v>0</v>
      </c>
      <c r="F504" s="70">
        <f>F505</f>
        <v>0</v>
      </c>
      <c r="G504" s="70">
        <f>G505</f>
        <v>0</v>
      </c>
      <c r="H504" s="70">
        <f>H505</f>
        <v>38000</v>
      </c>
      <c r="I504" s="72">
        <v>0</v>
      </c>
      <c r="J504" s="72">
        <v>0</v>
      </c>
      <c r="K504" s="72">
        <v>0</v>
      </c>
    </row>
    <row r="505" spans="1:11" ht="14.25">
      <c r="A505" s="60" t="s">
        <v>174</v>
      </c>
      <c r="B505" s="107"/>
      <c r="C505" s="66">
        <v>3523</v>
      </c>
      <c r="D505" s="94" t="s">
        <v>173</v>
      </c>
      <c r="E505" s="69">
        <v>0</v>
      </c>
      <c r="F505" s="69">
        <v>0</v>
      </c>
      <c r="G505" s="69">
        <v>0</v>
      </c>
      <c r="H505" s="69">
        <v>38000</v>
      </c>
      <c r="I505" s="72">
        <v>0</v>
      </c>
      <c r="J505" s="72">
        <v>0</v>
      </c>
      <c r="K505" s="72">
        <v>0</v>
      </c>
    </row>
    <row r="506" spans="1:11" ht="14.25">
      <c r="A506" s="60"/>
      <c r="B506" s="107" t="s">
        <v>1005</v>
      </c>
      <c r="C506" s="66"/>
      <c r="D506" s="81" t="s">
        <v>910</v>
      </c>
      <c r="E506" s="70">
        <f aca="true" t="shared" si="51" ref="E506:H508">E507</f>
        <v>528.3</v>
      </c>
      <c r="F506" s="70">
        <f t="shared" si="51"/>
        <v>10000</v>
      </c>
      <c r="G506" s="70">
        <f t="shared" si="51"/>
        <v>10000</v>
      </c>
      <c r="H506" s="70">
        <f t="shared" si="51"/>
        <v>40000</v>
      </c>
      <c r="I506" s="72">
        <f t="shared" si="39"/>
        <v>1892.8639030853685</v>
      </c>
      <c r="J506" s="72">
        <f t="shared" si="40"/>
        <v>100</v>
      </c>
      <c r="K506" s="72">
        <f t="shared" si="41"/>
        <v>400</v>
      </c>
    </row>
    <row r="507" spans="1:11" ht="14.25">
      <c r="A507" s="60"/>
      <c r="B507" s="107" t="s">
        <v>1010</v>
      </c>
      <c r="C507" s="66"/>
      <c r="D507" s="81" t="s">
        <v>1009</v>
      </c>
      <c r="E507" s="70">
        <f t="shared" si="51"/>
        <v>528.3</v>
      </c>
      <c r="F507" s="70">
        <f t="shared" si="51"/>
        <v>10000</v>
      </c>
      <c r="G507" s="70">
        <f t="shared" si="51"/>
        <v>10000</v>
      </c>
      <c r="H507" s="70">
        <f t="shared" si="51"/>
        <v>40000</v>
      </c>
      <c r="I507" s="72">
        <f t="shared" si="39"/>
        <v>1892.8639030853685</v>
      </c>
      <c r="J507" s="72">
        <f t="shared" si="40"/>
        <v>100</v>
      </c>
      <c r="K507" s="72">
        <f t="shared" si="41"/>
        <v>400</v>
      </c>
    </row>
    <row r="508" spans="1:11" ht="14.25">
      <c r="A508" s="60"/>
      <c r="B508" s="107"/>
      <c r="C508" s="80">
        <v>3</v>
      </c>
      <c r="D508" s="81" t="s">
        <v>436</v>
      </c>
      <c r="E508" s="70">
        <f t="shared" si="51"/>
        <v>528.3</v>
      </c>
      <c r="F508" s="70">
        <f t="shared" si="51"/>
        <v>10000</v>
      </c>
      <c r="G508" s="70">
        <f t="shared" si="51"/>
        <v>10000</v>
      </c>
      <c r="H508" s="70">
        <f t="shared" si="51"/>
        <v>40000</v>
      </c>
      <c r="I508" s="72">
        <f t="shared" si="39"/>
        <v>1892.8639030853685</v>
      </c>
      <c r="J508" s="72">
        <f t="shared" si="40"/>
        <v>100</v>
      </c>
      <c r="K508" s="72">
        <f t="shared" si="41"/>
        <v>400</v>
      </c>
    </row>
    <row r="509" spans="1:11" ht="14.25">
      <c r="A509" s="60"/>
      <c r="B509" s="107"/>
      <c r="C509" s="80">
        <v>35</v>
      </c>
      <c r="D509" s="81" t="s">
        <v>895</v>
      </c>
      <c r="E509" s="70">
        <f>E511</f>
        <v>528.3</v>
      </c>
      <c r="F509" s="70">
        <f>F511</f>
        <v>10000</v>
      </c>
      <c r="G509" s="70">
        <f>G511</f>
        <v>10000</v>
      </c>
      <c r="H509" s="70">
        <f>H511</f>
        <v>40000</v>
      </c>
      <c r="I509" s="72">
        <f t="shared" si="39"/>
        <v>1892.8639030853685</v>
      </c>
      <c r="J509" s="72">
        <f t="shared" si="40"/>
        <v>100</v>
      </c>
      <c r="K509" s="72">
        <f t="shared" si="41"/>
        <v>400</v>
      </c>
    </row>
    <row r="510" spans="1:11" ht="14.25">
      <c r="A510" s="60"/>
      <c r="B510" s="107"/>
      <c r="C510" s="80">
        <v>352</v>
      </c>
      <c r="D510" s="81" t="s">
        <v>908</v>
      </c>
      <c r="E510" s="70"/>
      <c r="F510" s="70"/>
      <c r="G510" s="70"/>
      <c r="H510" s="70"/>
      <c r="I510" s="72"/>
      <c r="J510" s="72"/>
      <c r="K510" s="72"/>
    </row>
    <row r="511" spans="1:11" ht="14.25">
      <c r="A511" s="60"/>
      <c r="B511" s="107"/>
      <c r="C511" s="80"/>
      <c r="D511" s="81" t="s">
        <v>909</v>
      </c>
      <c r="E511" s="70">
        <f>E512</f>
        <v>528.3</v>
      </c>
      <c r="F511" s="70">
        <f>F512</f>
        <v>10000</v>
      </c>
      <c r="G511" s="70">
        <f>G512</f>
        <v>10000</v>
      </c>
      <c r="H511" s="70">
        <f>H512</f>
        <v>40000</v>
      </c>
      <c r="I511" s="72">
        <f t="shared" si="39"/>
        <v>1892.8639030853685</v>
      </c>
      <c r="J511" s="72">
        <f t="shared" si="40"/>
        <v>100</v>
      </c>
      <c r="K511" s="72">
        <f t="shared" si="41"/>
        <v>400</v>
      </c>
    </row>
    <row r="512" spans="1:11" ht="14.25">
      <c r="A512" s="60" t="s">
        <v>922</v>
      </c>
      <c r="B512" s="107"/>
      <c r="C512" s="66">
        <v>3523</v>
      </c>
      <c r="D512" s="94" t="s">
        <v>175</v>
      </c>
      <c r="E512" s="69">
        <v>528.3</v>
      </c>
      <c r="F512" s="69">
        <v>10000</v>
      </c>
      <c r="G512" s="69">
        <v>10000</v>
      </c>
      <c r="H512" s="69">
        <v>40000</v>
      </c>
      <c r="I512" s="72">
        <f t="shared" si="39"/>
        <v>1892.8639030853685</v>
      </c>
      <c r="J512" s="72">
        <f t="shared" si="40"/>
        <v>100</v>
      </c>
      <c r="K512" s="72">
        <f t="shared" si="41"/>
        <v>400</v>
      </c>
    </row>
    <row r="513" spans="1:12" ht="14.25">
      <c r="A513" s="60"/>
      <c r="B513" s="107"/>
      <c r="C513" s="66"/>
      <c r="D513" s="81" t="s">
        <v>1018</v>
      </c>
      <c r="E513" s="69"/>
      <c r="F513" s="69"/>
      <c r="G513" s="69"/>
      <c r="H513" s="69"/>
      <c r="I513" s="72"/>
      <c r="J513" s="72"/>
      <c r="K513" s="72"/>
      <c r="L513" s="69"/>
    </row>
    <row r="514" spans="1:11" ht="14.25">
      <c r="A514" s="60"/>
      <c r="B514" s="107" t="s">
        <v>1011</v>
      </c>
      <c r="C514" s="66"/>
      <c r="D514" s="81" t="s">
        <v>1012</v>
      </c>
      <c r="E514" s="70">
        <f>E515+E532</f>
        <v>703756.88</v>
      </c>
      <c r="F514" s="70">
        <f>F515+F532</f>
        <v>1370000</v>
      </c>
      <c r="G514" s="70">
        <f>G515+G532</f>
        <v>1370000</v>
      </c>
      <c r="H514" s="70">
        <f>H515+H532</f>
        <v>250000</v>
      </c>
      <c r="I514" s="72">
        <f t="shared" si="39"/>
        <v>194.66950006939896</v>
      </c>
      <c r="J514" s="72">
        <f t="shared" si="40"/>
        <v>100</v>
      </c>
      <c r="K514" s="72">
        <f t="shared" si="41"/>
        <v>18.248175182481752</v>
      </c>
    </row>
    <row r="515" spans="1:11" s="2" customFormat="1" ht="15">
      <c r="A515" s="54"/>
      <c r="B515" s="107" t="s">
        <v>1013</v>
      </c>
      <c r="C515" s="65"/>
      <c r="D515" s="81" t="s">
        <v>1014</v>
      </c>
      <c r="E515" s="70">
        <f>E517+E522</f>
        <v>663756.88</v>
      </c>
      <c r="F515" s="70">
        <f>F517+F522</f>
        <v>1220000</v>
      </c>
      <c r="G515" s="70">
        <f>G517+G522</f>
        <v>1220000</v>
      </c>
      <c r="H515" s="70">
        <f>H517+H522+H527</f>
        <v>20000</v>
      </c>
      <c r="I515" s="72">
        <f t="shared" si="39"/>
        <v>183.80223795194408</v>
      </c>
      <c r="J515" s="72">
        <f t="shared" si="40"/>
        <v>100</v>
      </c>
      <c r="K515" s="72">
        <f t="shared" si="41"/>
        <v>1.639344262295082</v>
      </c>
    </row>
    <row r="516" spans="1:11" s="2" customFormat="1" ht="15">
      <c r="A516" s="54"/>
      <c r="B516" s="107"/>
      <c r="C516" s="65"/>
      <c r="D516" s="81" t="s">
        <v>184</v>
      </c>
      <c r="E516" s="70"/>
      <c r="F516" s="70"/>
      <c r="G516" s="70"/>
      <c r="H516" s="70"/>
      <c r="I516" s="72"/>
      <c r="J516" s="72"/>
      <c r="K516" s="72"/>
    </row>
    <row r="517" spans="1:11" s="2" customFormat="1" ht="15">
      <c r="A517" s="54"/>
      <c r="B517" s="107"/>
      <c r="C517" s="65">
        <v>4</v>
      </c>
      <c r="D517" s="81" t="s">
        <v>988</v>
      </c>
      <c r="E517" s="70">
        <f>E518</f>
        <v>94615.52</v>
      </c>
      <c r="F517" s="70">
        <f>F518</f>
        <v>20000</v>
      </c>
      <c r="G517" s="70">
        <f>G518</f>
        <v>20000</v>
      </c>
      <c r="H517" s="70">
        <f>H518</f>
        <v>0</v>
      </c>
      <c r="I517" s="72">
        <f t="shared" si="39"/>
        <v>21.138181135610733</v>
      </c>
      <c r="J517" s="72">
        <f t="shared" si="40"/>
        <v>100</v>
      </c>
      <c r="K517" s="72">
        <f t="shared" si="41"/>
        <v>0</v>
      </c>
    </row>
    <row r="518" spans="1:11" s="2" customFormat="1" ht="15">
      <c r="A518" s="54"/>
      <c r="B518" s="107"/>
      <c r="C518" s="65">
        <v>41</v>
      </c>
      <c r="D518" s="81" t="s">
        <v>370</v>
      </c>
      <c r="E518" s="70">
        <f>E520</f>
        <v>94615.52</v>
      </c>
      <c r="F518" s="70">
        <f>F520</f>
        <v>20000</v>
      </c>
      <c r="G518" s="70">
        <f>G520</f>
        <v>20000</v>
      </c>
      <c r="H518" s="70">
        <f>H520</f>
        <v>0</v>
      </c>
      <c r="I518" s="72">
        <f t="shared" si="39"/>
        <v>21.138181135610733</v>
      </c>
      <c r="J518" s="72">
        <f t="shared" si="40"/>
        <v>100</v>
      </c>
      <c r="K518" s="72">
        <f t="shared" si="41"/>
        <v>0</v>
      </c>
    </row>
    <row r="519" spans="1:11" s="2" customFormat="1" ht="15">
      <c r="A519" s="54"/>
      <c r="B519" s="107"/>
      <c r="C519" s="65"/>
      <c r="D519" s="81" t="s">
        <v>330</v>
      </c>
      <c r="E519" s="70"/>
      <c r="F519" s="70"/>
      <c r="G519" s="70"/>
      <c r="H519" s="70"/>
      <c r="I519" s="72"/>
      <c r="J519" s="72"/>
      <c r="K519" s="72"/>
    </row>
    <row r="520" spans="1:11" s="2" customFormat="1" ht="15">
      <c r="A520" s="54"/>
      <c r="B520" s="107"/>
      <c r="C520" s="65">
        <v>411</v>
      </c>
      <c r="D520" s="81" t="s">
        <v>480</v>
      </c>
      <c r="E520" s="70">
        <f>E521</f>
        <v>94615.52</v>
      </c>
      <c r="F520" s="70">
        <f>F521</f>
        <v>20000</v>
      </c>
      <c r="G520" s="70">
        <f>G521</f>
        <v>20000</v>
      </c>
      <c r="H520" s="70">
        <f>H521</f>
        <v>0</v>
      </c>
      <c r="I520" s="72">
        <f t="shared" si="39"/>
        <v>21.138181135610733</v>
      </c>
      <c r="J520" s="72">
        <f t="shared" si="40"/>
        <v>100</v>
      </c>
      <c r="K520" s="72">
        <f t="shared" si="41"/>
        <v>0</v>
      </c>
    </row>
    <row r="521" spans="1:11" ht="14.25">
      <c r="A521" s="60" t="s">
        <v>345</v>
      </c>
      <c r="B521" s="107"/>
      <c r="C521" s="66">
        <v>4111</v>
      </c>
      <c r="D521" s="94" t="s">
        <v>1015</v>
      </c>
      <c r="E521" s="69">
        <v>94615.52</v>
      </c>
      <c r="F521" s="69">
        <v>20000</v>
      </c>
      <c r="G521" s="69">
        <v>20000</v>
      </c>
      <c r="H521" s="69">
        <v>0</v>
      </c>
      <c r="I521" s="72">
        <f t="shared" si="39"/>
        <v>21.138181135610733</v>
      </c>
      <c r="J521" s="72">
        <f t="shared" si="40"/>
        <v>100</v>
      </c>
      <c r="K521" s="72">
        <f t="shared" si="41"/>
        <v>0</v>
      </c>
    </row>
    <row r="522" spans="1:11" ht="14.25">
      <c r="A522" s="60"/>
      <c r="B522" s="107"/>
      <c r="C522" s="80">
        <v>4</v>
      </c>
      <c r="D522" s="81" t="s">
        <v>988</v>
      </c>
      <c r="E522" s="70">
        <f>E524</f>
        <v>569141.36</v>
      </c>
      <c r="F522" s="70">
        <f>F524</f>
        <v>1200000</v>
      </c>
      <c r="G522" s="70">
        <f>G524</f>
        <v>1200000</v>
      </c>
      <c r="H522" s="70">
        <f>H524</f>
        <v>0</v>
      </c>
      <c r="I522" s="72">
        <f t="shared" si="39"/>
        <v>210.84392812358607</v>
      </c>
      <c r="J522" s="72">
        <f t="shared" si="40"/>
        <v>100</v>
      </c>
      <c r="K522" s="72">
        <f t="shared" si="41"/>
        <v>0</v>
      </c>
    </row>
    <row r="523" spans="1:11" ht="14.25">
      <c r="A523" s="60"/>
      <c r="B523" s="107"/>
      <c r="C523" s="65">
        <v>42</v>
      </c>
      <c r="D523" s="81" t="s">
        <v>331</v>
      </c>
      <c r="E523" s="69"/>
      <c r="F523" s="69"/>
      <c r="G523" s="69"/>
      <c r="H523" s="69"/>
      <c r="I523" s="72"/>
      <c r="J523" s="72"/>
      <c r="K523" s="72"/>
    </row>
    <row r="524" spans="1:12" ht="14.25">
      <c r="A524" s="60"/>
      <c r="B524" s="107"/>
      <c r="C524" s="65"/>
      <c r="D524" s="81" t="s">
        <v>332</v>
      </c>
      <c r="E524" s="70">
        <f aca="true" t="shared" si="52" ref="E524:H525">E525</f>
        <v>569141.36</v>
      </c>
      <c r="F524" s="70">
        <f t="shared" si="52"/>
        <v>1200000</v>
      </c>
      <c r="G524" s="70">
        <f t="shared" si="52"/>
        <v>1200000</v>
      </c>
      <c r="H524" s="70">
        <f t="shared" si="52"/>
        <v>0</v>
      </c>
      <c r="I524" s="72">
        <f aca="true" t="shared" si="53" ref="I524:I578">F524/E524*100</f>
        <v>210.84392812358607</v>
      </c>
      <c r="J524" s="72">
        <f aca="true" t="shared" si="54" ref="J524:J578">G524/F524*100</f>
        <v>100</v>
      </c>
      <c r="K524" s="72">
        <f aca="true" t="shared" si="55" ref="K524:K578">H524/G524*100</f>
        <v>0</v>
      </c>
      <c r="L524" s="1" t="s">
        <v>840</v>
      </c>
    </row>
    <row r="525" spans="1:11" ht="14.25">
      <c r="A525" s="60"/>
      <c r="B525" s="107"/>
      <c r="C525" s="65">
        <v>421</v>
      </c>
      <c r="D525" s="81" t="s">
        <v>352</v>
      </c>
      <c r="E525" s="70">
        <f t="shared" si="52"/>
        <v>569141.36</v>
      </c>
      <c r="F525" s="70">
        <f t="shared" si="52"/>
        <v>1200000</v>
      </c>
      <c r="G525" s="70">
        <f t="shared" si="52"/>
        <v>1200000</v>
      </c>
      <c r="H525" s="70">
        <f t="shared" si="52"/>
        <v>0</v>
      </c>
      <c r="I525" s="72">
        <f t="shared" si="53"/>
        <v>210.84392812358607</v>
      </c>
      <c r="J525" s="72">
        <f t="shared" si="54"/>
        <v>100</v>
      </c>
      <c r="K525" s="72">
        <f t="shared" si="55"/>
        <v>0</v>
      </c>
    </row>
    <row r="526" spans="1:11" ht="14.25">
      <c r="A526" s="60" t="s">
        <v>839</v>
      </c>
      <c r="B526" s="107"/>
      <c r="C526" s="66">
        <v>4214</v>
      </c>
      <c r="D526" s="94" t="s">
        <v>185</v>
      </c>
      <c r="E526" s="69">
        <v>569141.36</v>
      </c>
      <c r="F526" s="69">
        <v>1200000</v>
      </c>
      <c r="G526" s="69">
        <v>1200000</v>
      </c>
      <c r="H526" s="69">
        <v>0</v>
      </c>
      <c r="I526" s="72">
        <f t="shared" si="53"/>
        <v>210.84392812358607</v>
      </c>
      <c r="J526" s="72">
        <f t="shared" si="54"/>
        <v>100</v>
      </c>
      <c r="K526" s="72">
        <f t="shared" si="55"/>
        <v>0</v>
      </c>
    </row>
    <row r="527" spans="1:11" ht="14.25">
      <c r="A527" s="60"/>
      <c r="B527" s="107"/>
      <c r="C527" s="80">
        <v>4</v>
      </c>
      <c r="D527" s="81" t="s">
        <v>988</v>
      </c>
      <c r="E527" s="70">
        <f>E529</f>
        <v>0</v>
      </c>
      <c r="F527" s="70">
        <f>F529</f>
        <v>0</v>
      </c>
      <c r="G527" s="70">
        <f>G529</f>
        <v>0</v>
      </c>
      <c r="H527" s="70">
        <f>H529</f>
        <v>20000</v>
      </c>
      <c r="I527" s="72">
        <v>0</v>
      </c>
      <c r="J527" s="72">
        <v>0</v>
      </c>
      <c r="K527" s="72">
        <v>0</v>
      </c>
    </row>
    <row r="528" spans="1:11" ht="14.25">
      <c r="A528" s="60"/>
      <c r="B528" s="107"/>
      <c r="C528" s="65">
        <v>42</v>
      </c>
      <c r="D528" s="81" t="s">
        <v>331</v>
      </c>
      <c r="E528" s="69"/>
      <c r="F528" s="69"/>
      <c r="G528" s="69"/>
      <c r="H528" s="69"/>
      <c r="I528" s="72"/>
      <c r="J528" s="72"/>
      <c r="K528" s="72"/>
    </row>
    <row r="529" spans="1:11" ht="14.25">
      <c r="A529" s="60"/>
      <c r="B529" s="107"/>
      <c r="C529" s="65"/>
      <c r="D529" s="81" t="s">
        <v>332</v>
      </c>
      <c r="E529" s="70">
        <f aca="true" t="shared" si="56" ref="E529:H530">E530</f>
        <v>0</v>
      </c>
      <c r="F529" s="70">
        <f t="shared" si="56"/>
        <v>0</v>
      </c>
      <c r="G529" s="70">
        <f t="shared" si="56"/>
        <v>0</v>
      </c>
      <c r="H529" s="70">
        <f t="shared" si="56"/>
        <v>20000</v>
      </c>
      <c r="I529" s="72">
        <v>0</v>
      </c>
      <c r="J529" s="72">
        <v>0</v>
      </c>
      <c r="K529" s="72">
        <v>0</v>
      </c>
    </row>
    <row r="530" spans="1:11" ht="14.25">
      <c r="A530" s="60"/>
      <c r="B530" s="107"/>
      <c r="C530" s="65">
        <v>421</v>
      </c>
      <c r="D530" s="81" t="s">
        <v>352</v>
      </c>
      <c r="E530" s="70">
        <f t="shared" si="56"/>
        <v>0</v>
      </c>
      <c r="F530" s="70">
        <f t="shared" si="56"/>
        <v>0</v>
      </c>
      <c r="G530" s="70">
        <f t="shared" si="56"/>
        <v>0</v>
      </c>
      <c r="H530" s="70">
        <f t="shared" si="56"/>
        <v>20000</v>
      </c>
      <c r="I530" s="72">
        <v>0</v>
      </c>
      <c r="J530" s="72">
        <v>0</v>
      </c>
      <c r="K530" s="72">
        <v>0</v>
      </c>
    </row>
    <row r="531" spans="1:11" ht="14.25">
      <c r="A531" s="60" t="s">
        <v>183</v>
      </c>
      <c r="B531" s="107"/>
      <c r="C531" s="66">
        <v>4214</v>
      </c>
      <c r="D531" s="94" t="s">
        <v>186</v>
      </c>
      <c r="E531" s="69">
        <v>0</v>
      </c>
      <c r="F531" s="69">
        <v>0</v>
      </c>
      <c r="G531" s="69">
        <v>0</v>
      </c>
      <c r="H531" s="69">
        <v>20000</v>
      </c>
      <c r="I531" s="72">
        <v>0</v>
      </c>
      <c r="J531" s="72">
        <v>0</v>
      </c>
      <c r="K531" s="72">
        <v>0</v>
      </c>
    </row>
    <row r="532" spans="1:11" ht="14.25">
      <c r="A532" s="54"/>
      <c r="B532" s="107" t="s">
        <v>1016</v>
      </c>
      <c r="C532" s="65"/>
      <c r="D532" s="81" t="s">
        <v>1017</v>
      </c>
      <c r="E532" s="70">
        <f aca="true" t="shared" si="57" ref="E532:H533">E533</f>
        <v>40000</v>
      </c>
      <c r="F532" s="70">
        <f t="shared" si="57"/>
        <v>150000</v>
      </c>
      <c r="G532" s="70">
        <f t="shared" si="57"/>
        <v>150000</v>
      </c>
      <c r="H532" s="70">
        <f t="shared" si="57"/>
        <v>230000</v>
      </c>
      <c r="I532" s="72">
        <f t="shared" si="53"/>
        <v>375</v>
      </c>
      <c r="J532" s="72">
        <f t="shared" si="54"/>
        <v>100</v>
      </c>
      <c r="K532" s="72">
        <f t="shared" si="55"/>
        <v>153.33333333333334</v>
      </c>
    </row>
    <row r="533" spans="1:11" ht="14.25">
      <c r="A533" s="54"/>
      <c r="B533" s="107"/>
      <c r="C533" s="65">
        <v>3</v>
      </c>
      <c r="D533" s="81" t="s">
        <v>436</v>
      </c>
      <c r="E533" s="70">
        <f t="shared" si="57"/>
        <v>40000</v>
      </c>
      <c r="F533" s="70">
        <f t="shared" si="57"/>
        <v>150000</v>
      </c>
      <c r="G533" s="70">
        <f t="shared" si="57"/>
        <v>150000</v>
      </c>
      <c r="H533" s="70">
        <f t="shared" si="57"/>
        <v>230000</v>
      </c>
      <c r="I533" s="72">
        <f t="shared" si="53"/>
        <v>375</v>
      </c>
      <c r="J533" s="72">
        <f t="shared" si="54"/>
        <v>100</v>
      </c>
      <c r="K533" s="72">
        <f t="shared" si="55"/>
        <v>153.33333333333334</v>
      </c>
    </row>
    <row r="534" spans="1:11" ht="14.25">
      <c r="A534" s="54"/>
      <c r="B534" s="107"/>
      <c r="C534" s="65">
        <v>38</v>
      </c>
      <c r="D534" s="81" t="s">
        <v>459</v>
      </c>
      <c r="E534" s="70">
        <f aca="true" t="shared" si="58" ref="E534:H535">E535</f>
        <v>40000</v>
      </c>
      <c r="F534" s="70">
        <f t="shared" si="58"/>
        <v>150000</v>
      </c>
      <c r="G534" s="70">
        <f t="shared" si="58"/>
        <v>150000</v>
      </c>
      <c r="H534" s="70">
        <f t="shared" si="58"/>
        <v>230000</v>
      </c>
      <c r="I534" s="72">
        <f t="shared" si="53"/>
        <v>375</v>
      </c>
      <c r="J534" s="72">
        <f t="shared" si="54"/>
        <v>100</v>
      </c>
      <c r="K534" s="72">
        <f t="shared" si="55"/>
        <v>153.33333333333334</v>
      </c>
    </row>
    <row r="535" spans="1:11" ht="14.25">
      <c r="A535" s="54"/>
      <c r="B535" s="107"/>
      <c r="C535" s="65">
        <v>381</v>
      </c>
      <c r="D535" s="81" t="s">
        <v>336</v>
      </c>
      <c r="E535" s="70">
        <f t="shared" si="58"/>
        <v>40000</v>
      </c>
      <c r="F535" s="70">
        <f t="shared" si="58"/>
        <v>150000</v>
      </c>
      <c r="G535" s="70">
        <f t="shared" si="58"/>
        <v>150000</v>
      </c>
      <c r="H535" s="70">
        <f t="shared" si="58"/>
        <v>230000</v>
      </c>
      <c r="I535" s="72">
        <f t="shared" si="53"/>
        <v>375</v>
      </c>
      <c r="J535" s="72">
        <f t="shared" si="54"/>
        <v>100</v>
      </c>
      <c r="K535" s="72">
        <f t="shared" si="55"/>
        <v>153.33333333333334</v>
      </c>
    </row>
    <row r="536" spans="1:15" ht="14.25">
      <c r="A536" s="60" t="s">
        <v>613</v>
      </c>
      <c r="B536" s="107"/>
      <c r="C536" s="66">
        <v>3811</v>
      </c>
      <c r="D536" s="94" t="s">
        <v>538</v>
      </c>
      <c r="E536" s="69">
        <v>40000</v>
      </c>
      <c r="F536" s="69">
        <v>150000</v>
      </c>
      <c r="G536" s="69">
        <v>150000</v>
      </c>
      <c r="H536" s="69">
        <v>230000</v>
      </c>
      <c r="I536" s="72">
        <f t="shared" si="53"/>
        <v>375</v>
      </c>
      <c r="J536" s="72">
        <f t="shared" si="54"/>
        <v>100</v>
      </c>
      <c r="K536" s="72">
        <f t="shared" si="55"/>
        <v>153.33333333333334</v>
      </c>
      <c r="O536" s="1" t="s">
        <v>840</v>
      </c>
    </row>
    <row r="537" spans="1:11" ht="14.25">
      <c r="A537" s="60"/>
      <c r="B537" s="107"/>
      <c r="C537" s="66"/>
      <c r="D537" s="94"/>
      <c r="E537" s="69"/>
      <c r="F537" s="69"/>
      <c r="G537" s="69"/>
      <c r="H537" s="69"/>
      <c r="I537" s="72"/>
      <c r="J537" s="72"/>
      <c r="K537" s="72"/>
    </row>
    <row r="538" spans="1:11" ht="14.25">
      <c r="A538" s="60"/>
      <c r="B538" s="107"/>
      <c r="C538" s="66"/>
      <c r="D538" s="16"/>
      <c r="E538" s="74" t="s">
        <v>840</v>
      </c>
      <c r="F538" s="74"/>
      <c r="G538" s="74" t="s">
        <v>840</v>
      </c>
      <c r="H538" s="74" t="s">
        <v>840</v>
      </c>
      <c r="I538" s="72"/>
      <c r="J538" s="72"/>
      <c r="K538" s="72"/>
    </row>
    <row r="539" spans="1:11" ht="14.25">
      <c r="A539" s="54"/>
      <c r="B539" s="107" t="s">
        <v>1021</v>
      </c>
      <c r="C539" s="65"/>
      <c r="D539" s="19" t="s">
        <v>508</v>
      </c>
      <c r="E539" s="121">
        <f>E550+E652+E666</f>
        <v>3977871.5799999996</v>
      </c>
      <c r="F539" s="121">
        <f>F550+F652+F666+F679</f>
        <v>4816900</v>
      </c>
      <c r="G539" s="121">
        <f>G550+G652+G666+G679</f>
        <v>4816900</v>
      </c>
      <c r="H539" s="121">
        <f>H550+H652+H666+H542+H646+H679</f>
        <v>3240000</v>
      </c>
      <c r="I539" s="72">
        <f t="shared" si="53"/>
        <v>121.09239584853569</v>
      </c>
      <c r="J539" s="72">
        <f t="shared" si="54"/>
        <v>100</v>
      </c>
      <c r="K539" s="72">
        <f t="shared" si="55"/>
        <v>67.26317756233261</v>
      </c>
    </row>
    <row r="540" spans="1:11" ht="14.25">
      <c r="A540" s="54"/>
      <c r="B540" s="107"/>
      <c r="C540" s="65"/>
      <c r="D540" s="19" t="s">
        <v>196</v>
      </c>
      <c r="E540" s="127"/>
      <c r="F540" s="127"/>
      <c r="G540" s="127"/>
      <c r="H540" s="127"/>
      <c r="I540" s="72"/>
      <c r="J540" s="72"/>
      <c r="K540" s="72"/>
    </row>
    <row r="541" spans="1:11" ht="14.25">
      <c r="A541" s="54"/>
      <c r="B541" s="107"/>
      <c r="C541" s="65"/>
      <c r="D541" s="19" t="s">
        <v>197</v>
      </c>
      <c r="E541" s="127"/>
      <c r="F541" s="127"/>
      <c r="G541" s="127"/>
      <c r="H541" s="127"/>
      <c r="I541" s="72"/>
      <c r="J541" s="72"/>
      <c r="K541" s="72"/>
    </row>
    <row r="542" spans="1:11" ht="14.25">
      <c r="A542" s="54"/>
      <c r="B542" s="107" t="s">
        <v>198</v>
      </c>
      <c r="C542" s="65"/>
      <c r="D542" s="19" t="s">
        <v>116</v>
      </c>
      <c r="E542" s="121">
        <f>E543</f>
        <v>0</v>
      </c>
      <c r="F542" s="121">
        <f>F543</f>
        <v>0</v>
      </c>
      <c r="G542" s="121">
        <f>G543</f>
        <v>0</v>
      </c>
      <c r="H542" s="121">
        <f>H543</f>
        <v>50000</v>
      </c>
      <c r="I542" s="72">
        <v>0</v>
      </c>
      <c r="J542" s="72">
        <v>0</v>
      </c>
      <c r="K542" s="72">
        <v>0</v>
      </c>
    </row>
    <row r="543" spans="1:11" ht="14.25">
      <c r="A543" s="60"/>
      <c r="B543" s="107" t="s">
        <v>199</v>
      </c>
      <c r="C543" s="65"/>
      <c r="D543" s="73" t="s">
        <v>200</v>
      </c>
      <c r="E543" s="121">
        <f aca="true" t="shared" si="59" ref="E543:H545">E544</f>
        <v>0</v>
      </c>
      <c r="F543" s="121">
        <f t="shared" si="59"/>
        <v>0</v>
      </c>
      <c r="G543" s="121">
        <f t="shared" si="59"/>
        <v>0</v>
      </c>
      <c r="H543" s="121">
        <f t="shared" si="59"/>
        <v>50000</v>
      </c>
      <c r="I543" s="72">
        <v>0</v>
      </c>
      <c r="J543" s="72">
        <v>0</v>
      </c>
      <c r="K543" s="72">
        <v>0</v>
      </c>
    </row>
    <row r="544" spans="1:11" ht="14.25">
      <c r="A544" s="60"/>
      <c r="B544" s="107"/>
      <c r="C544" s="65">
        <v>4</v>
      </c>
      <c r="D544" s="73" t="s">
        <v>988</v>
      </c>
      <c r="E544" s="121">
        <f t="shared" si="59"/>
        <v>0</v>
      </c>
      <c r="F544" s="121">
        <f t="shared" si="59"/>
        <v>0</v>
      </c>
      <c r="G544" s="121">
        <f t="shared" si="59"/>
        <v>0</v>
      </c>
      <c r="H544" s="121">
        <f t="shared" si="59"/>
        <v>50000</v>
      </c>
      <c r="I544" s="72">
        <v>0</v>
      </c>
      <c r="J544" s="72">
        <v>0</v>
      </c>
      <c r="K544" s="72">
        <v>0</v>
      </c>
    </row>
    <row r="545" spans="1:11" ht="14.25">
      <c r="A545" s="60"/>
      <c r="B545" s="107"/>
      <c r="C545" s="65">
        <v>42</v>
      </c>
      <c r="D545" s="73" t="s">
        <v>331</v>
      </c>
      <c r="E545" s="121">
        <f t="shared" si="59"/>
        <v>0</v>
      </c>
      <c r="F545" s="121">
        <f t="shared" si="59"/>
        <v>0</v>
      </c>
      <c r="G545" s="121">
        <f t="shared" si="59"/>
        <v>0</v>
      </c>
      <c r="H545" s="121">
        <f t="shared" si="59"/>
        <v>50000</v>
      </c>
      <c r="I545" s="72">
        <v>0</v>
      </c>
      <c r="J545" s="72">
        <v>0</v>
      </c>
      <c r="K545" s="72">
        <v>0</v>
      </c>
    </row>
    <row r="546" spans="1:11" ht="14.25">
      <c r="A546" s="60"/>
      <c r="B546" s="107"/>
      <c r="C546" s="65"/>
      <c r="D546" s="73" t="s">
        <v>332</v>
      </c>
      <c r="E546" s="121">
        <f>E548</f>
        <v>0</v>
      </c>
      <c r="F546" s="121">
        <f>F548</f>
        <v>0</v>
      </c>
      <c r="G546" s="121">
        <f>G548</f>
        <v>0</v>
      </c>
      <c r="H546" s="121">
        <f>H548</f>
        <v>50000</v>
      </c>
      <c r="I546" s="72">
        <v>0</v>
      </c>
      <c r="J546" s="72">
        <v>0</v>
      </c>
      <c r="K546" s="72">
        <v>0</v>
      </c>
    </row>
    <row r="547" spans="1:11" ht="14.25">
      <c r="A547" s="60"/>
      <c r="B547" s="107"/>
      <c r="C547" s="65">
        <v>422</v>
      </c>
      <c r="D547" s="73" t="s">
        <v>152</v>
      </c>
      <c r="E547" s="121">
        <f>E548</f>
        <v>0</v>
      </c>
      <c r="F547" s="121">
        <f>F548</f>
        <v>0</v>
      </c>
      <c r="G547" s="121">
        <f>G548</f>
        <v>0</v>
      </c>
      <c r="H547" s="121">
        <f>H548</f>
        <v>50000</v>
      </c>
      <c r="I547" s="72">
        <v>0</v>
      </c>
      <c r="J547" s="72">
        <v>0</v>
      </c>
      <c r="K547" s="72">
        <v>0</v>
      </c>
    </row>
    <row r="548" spans="1:11" ht="14.25">
      <c r="A548" s="60" t="s">
        <v>195</v>
      </c>
      <c r="B548" s="107"/>
      <c r="C548" s="66">
        <v>4227</v>
      </c>
      <c r="D548" s="74" t="s">
        <v>973</v>
      </c>
      <c r="E548" s="122">
        <v>0</v>
      </c>
      <c r="F548" s="122">
        <v>0</v>
      </c>
      <c r="G548" s="122">
        <v>0</v>
      </c>
      <c r="H548" s="122">
        <v>50000</v>
      </c>
      <c r="I548" s="72">
        <v>0</v>
      </c>
      <c r="J548" s="72">
        <v>0</v>
      </c>
      <c r="K548" s="72">
        <v>0</v>
      </c>
    </row>
    <row r="549" spans="1:13" s="2" customFormat="1" ht="15">
      <c r="A549" s="108"/>
      <c r="B549" s="107"/>
      <c r="C549" s="65"/>
      <c r="D549" s="81" t="s">
        <v>1023</v>
      </c>
      <c r="E549" s="122"/>
      <c r="F549" s="122"/>
      <c r="G549" s="122"/>
      <c r="H549" s="122"/>
      <c r="I549" s="72"/>
      <c r="J549" s="72"/>
      <c r="K549" s="72"/>
      <c r="L549" s="1"/>
      <c r="M549" s="1"/>
    </row>
    <row r="550" spans="1:11" s="2" customFormat="1" ht="15">
      <c r="A550" s="54"/>
      <c r="B550" s="107" t="s">
        <v>1020</v>
      </c>
      <c r="C550" s="65"/>
      <c r="D550" s="73" t="s">
        <v>1019</v>
      </c>
      <c r="E550" s="121">
        <f>E551+E561+E567+E573+E580+E592+E612+E620+E626</f>
        <v>3703831.84</v>
      </c>
      <c r="F550" s="121">
        <f>F551+F561+F567+F573+F580+F592+F612+F620+F626+F601+F631+F638</f>
        <v>3817500</v>
      </c>
      <c r="G550" s="121">
        <f>G551+G561+G567+G573+G580+G592+G612+G620+G626+G601+G631+G638</f>
        <v>3817500</v>
      </c>
      <c r="H550" s="121">
        <f>H551+H561+H567+H573+H580+H592+H612+H620+H626+H631+H638</f>
        <v>2940000</v>
      </c>
      <c r="I550" s="72">
        <f t="shared" si="53"/>
        <v>103.06893414469917</v>
      </c>
      <c r="J550" s="72">
        <f t="shared" si="54"/>
        <v>100</v>
      </c>
      <c r="K550" s="72">
        <f t="shared" si="55"/>
        <v>77.01375245579568</v>
      </c>
    </row>
    <row r="551" spans="1:11" s="2" customFormat="1" ht="15">
      <c r="A551" s="54"/>
      <c r="B551" s="107" t="s">
        <v>1030</v>
      </c>
      <c r="C551" s="65"/>
      <c r="D551" s="73" t="s">
        <v>1022</v>
      </c>
      <c r="E551" s="121">
        <f aca="true" t="shared" si="60" ref="E551:H552">E552</f>
        <v>1410889.31</v>
      </c>
      <c r="F551" s="121">
        <f t="shared" si="60"/>
        <v>1180000</v>
      </c>
      <c r="G551" s="121">
        <f t="shared" si="60"/>
        <v>1180000</v>
      </c>
      <c r="H551" s="121">
        <f t="shared" si="60"/>
        <v>1440000</v>
      </c>
      <c r="I551" s="72">
        <f t="shared" si="53"/>
        <v>83.63519318180957</v>
      </c>
      <c r="J551" s="72">
        <f t="shared" si="54"/>
        <v>100</v>
      </c>
      <c r="K551" s="72">
        <f t="shared" si="55"/>
        <v>122.03389830508475</v>
      </c>
    </row>
    <row r="552" spans="1:11" s="2" customFormat="1" ht="15">
      <c r="A552" s="54"/>
      <c r="B552" s="107"/>
      <c r="C552" s="65">
        <v>3</v>
      </c>
      <c r="D552" s="73" t="s">
        <v>436</v>
      </c>
      <c r="E552" s="121">
        <f t="shared" si="60"/>
        <v>1410889.31</v>
      </c>
      <c r="F552" s="121">
        <f t="shared" si="60"/>
        <v>1180000</v>
      </c>
      <c r="G552" s="121">
        <f t="shared" si="60"/>
        <v>1180000</v>
      </c>
      <c r="H552" s="121">
        <f t="shared" si="60"/>
        <v>1440000</v>
      </c>
      <c r="I552" s="72">
        <f t="shared" si="53"/>
        <v>83.63519318180957</v>
      </c>
      <c r="J552" s="72">
        <f t="shared" si="54"/>
        <v>100</v>
      </c>
      <c r="K552" s="72">
        <f t="shared" si="55"/>
        <v>122.03389830508475</v>
      </c>
    </row>
    <row r="553" spans="1:11" ht="14.25">
      <c r="A553" s="54"/>
      <c r="B553" s="107"/>
      <c r="C553" s="65">
        <v>32</v>
      </c>
      <c r="D553" s="73" t="s">
        <v>236</v>
      </c>
      <c r="E553" s="121">
        <f>E554+E556</f>
        <v>1410889.31</v>
      </c>
      <c r="F553" s="121">
        <f>F554+F556</f>
        <v>1180000</v>
      </c>
      <c r="G553" s="121">
        <f>G554+G556</f>
        <v>1180000</v>
      </c>
      <c r="H553" s="121">
        <f>H554+H556</f>
        <v>1440000</v>
      </c>
      <c r="I553" s="72">
        <f t="shared" si="53"/>
        <v>83.63519318180957</v>
      </c>
      <c r="J553" s="72">
        <f t="shared" si="54"/>
        <v>100</v>
      </c>
      <c r="K553" s="72">
        <f t="shared" si="55"/>
        <v>122.03389830508475</v>
      </c>
    </row>
    <row r="554" spans="1:11" ht="14.25">
      <c r="A554" s="54"/>
      <c r="B554" s="107"/>
      <c r="C554" s="65">
        <v>322</v>
      </c>
      <c r="D554" s="73" t="s">
        <v>237</v>
      </c>
      <c r="E554" s="121">
        <f>E555</f>
        <v>326705.17</v>
      </c>
      <c r="F554" s="121">
        <f>F555</f>
        <v>400000</v>
      </c>
      <c r="G554" s="121">
        <f>G555</f>
        <v>400000</v>
      </c>
      <c r="H554" s="121">
        <f>H555</f>
        <v>300000</v>
      </c>
      <c r="I554" s="72">
        <f t="shared" si="53"/>
        <v>122.43454855642474</v>
      </c>
      <c r="J554" s="72">
        <f t="shared" si="54"/>
        <v>100</v>
      </c>
      <c r="K554" s="72">
        <f t="shared" si="55"/>
        <v>75</v>
      </c>
    </row>
    <row r="555" spans="1:11" ht="14.25">
      <c r="A555" s="60" t="s">
        <v>351</v>
      </c>
      <c r="B555" s="107"/>
      <c r="C555" s="66">
        <v>3224</v>
      </c>
      <c r="D555" s="74" t="s">
        <v>362</v>
      </c>
      <c r="E555" s="122">
        <v>326705.17</v>
      </c>
      <c r="F555" s="122">
        <v>400000</v>
      </c>
      <c r="G555" s="122">
        <v>400000</v>
      </c>
      <c r="H555" s="122">
        <v>300000</v>
      </c>
      <c r="I555" s="72">
        <f t="shared" si="53"/>
        <v>122.43454855642474</v>
      </c>
      <c r="J555" s="72">
        <f t="shared" si="54"/>
        <v>100</v>
      </c>
      <c r="K555" s="72">
        <f t="shared" si="55"/>
        <v>75</v>
      </c>
    </row>
    <row r="556" spans="1:11" ht="14.25">
      <c r="A556" s="54"/>
      <c r="B556" s="107"/>
      <c r="C556" s="65">
        <v>323</v>
      </c>
      <c r="D556" s="73" t="s">
        <v>285</v>
      </c>
      <c r="E556" s="121">
        <f>E557</f>
        <v>1084184.1400000001</v>
      </c>
      <c r="F556" s="121">
        <f>F557</f>
        <v>780000</v>
      </c>
      <c r="G556" s="121">
        <f>G557</f>
        <v>780000</v>
      </c>
      <c r="H556" s="121">
        <f>H557</f>
        <v>1140000</v>
      </c>
      <c r="I556" s="72">
        <f t="shared" si="53"/>
        <v>71.94349845405411</v>
      </c>
      <c r="J556" s="72">
        <f t="shared" si="54"/>
        <v>100</v>
      </c>
      <c r="K556" s="72">
        <f t="shared" si="55"/>
        <v>146.15384615384613</v>
      </c>
    </row>
    <row r="557" spans="1:11" ht="14.25">
      <c r="A557" s="60"/>
      <c r="B557" s="107"/>
      <c r="C557" s="66">
        <v>3232</v>
      </c>
      <c r="D557" s="74" t="s">
        <v>348</v>
      </c>
      <c r="E557" s="122">
        <f>E559+E560</f>
        <v>1084184.1400000001</v>
      </c>
      <c r="F557" s="122">
        <f>F559+F560</f>
        <v>780000</v>
      </c>
      <c r="G557" s="122">
        <f>G559+G560</f>
        <v>780000</v>
      </c>
      <c r="H557" s="122">
        <f>H559+H560</f>
        <v>1140000</v>
      </c>
      <c r="I557" s="72">
        <f t="shared" si="53"/>
        <v>71.94349845405411</v>
      </c>
      <c r="J557" s="72">
        <f t="shared" si="54"/>
        <v>100</v>
      </c>
      <c r="K557" s="72">
        <f t="shared" si="55"/>
        <v>146.15384615384613</v>
      </c>
    </row>
    <row r="558" spans="1:11" ht="14.25">
      <c r="A558" s="60" t="s">
        <v>617</v>
      </c>
      <c r="B558" s="107"/>
      <c r="C558" s="66"/>
      <c r="D558" s="74" t="s">
        <v>348</v>
      </c>
      <c r="E558" s="122"/>
      <c r="F558" s="122"/>
      <c r="G558" s="122"/>
      <c r="H558" s="122"/>
      <c r="I558" s="72"/>
      <c r="J558" s="72"/>
      <c r="K558" s="72"/>
    </row>
    <row r="559" spans="1:12" ht="14.25">
      <c r="A559" s="60"/>
      <c r="B559" s="107"/>
      <c r="C559" s="66"/>
      <c r="D559" s="74" t="s">
        <v>349</v>
      </c>
      <c r="E559" s="122">
        <v>1001651.14</v>
      </c>
      <c r="F559" s="122">
        <v>750000</v>
      </c>
      <c r="G559" s="122">
        <v>750000</v>
      </c>
      <c r="H559" s="122">
        <v>1100000</v>
      </c>
      <c r="I559" s="72">
        <f t="shared" si="53"/>
        <v>74.87636863269582</v>
      </c>
      <c r="J559" s="72">
        <f t="shared" si="54"/>
        <v>100</v>
      </c>
      <c r="K559" s="72">
        <f t="shared" si="55"/>
        <v>146.66666666666666</v>
      </c>
      <c r="L559" s="1" t="s">
        <v>840</v>
      </c>
    </row>
    <row r="560" spans="1:12" ht="14.25">
      <c r="A560" s="60" t="s">
        <v>618</v>
      </c>
      <c r="B560" s="107"/>
      <c r="C560" s="66"/>
      <c r="D560" s="74" t="s">
        <v>350</v>
      </c>
      <c r="E560" s="122">
        <v>82533</v>
      </c>
      <c r="F560" s="122">
        <v>30000</v>
      </c>
      <c r="G560" s="122">
        <v>30000</v>
      </c>
      <c r="H560" s="122">
        <v>40000</v>
      </c>
      <c r="I560" s="72">
        <f t="shared" si="53"/>
        <v>36.349096724946385</v>
      </c>
      <c r="J560" s="72">
        <f t="shared" si="54"/>
        <v>100</v>
      </c>
      <c r="K560" s="72">
        <f t="shared" si="55"/>
        <v>133.33333333333331</v>
      </c>
      <c r="L560" s="1" t="s">
        <v>840</v>
      </c>
    </row>
    <row r="561" spans="1:11" ht="14.25">
      <c r="A561" s="60"/>
      <c r="B561" s="107" t="s">
        <v>1031</v>
      </c>
      <c r="C561" s="80"/>
      <c r="D561" s="81" t="s">
        <v>1024</v>
      </c>
      <c r="E561" s="121">
        <f aca="true" t="shared" si="61" ref="E561:H562">E562</f>
        <v>826493.25</v>
      </c>
      <c r="F561" s="121">
        <f t="shared" si="61"/>
        <v>817500</v>
      </c>
      <c r="G561" s="121">
        <f t="shared" si="61"/>
        <v>817500</v>
      </c>
      <c r="H561" s="121">
        <f t="shared" si="61"/>
        <v>1200000</v>
      </c>
      <c r="I561" s="72">
        <f t="shared" si="53"/>
        <v>98.91187859066</v>
      </c>
      <c r="J561" s="72">
        <f t="shared" si="54"/>
        <v>100</v>
      </c>
      <c r="K561" s="72">
        <f t="shared" si="55"/>
        <v>146.78899082568807</v>
      </c>
    </row>
    <row r="562" spans="1:11" ht="14.25">
      <c r="A562" s="60"/>
      <c r="B562" s="107"/>
      <c r="C562" s="80">
        <v>4</v>
      </c>
      <c r="D562" s="81" t="s">
        <v>988</v>
      </c>
      <c r="E562" s="121">
        <f t="shared" si="61"/>
        <v>826493.25</v>
      </c>
      <c r="F562" s="121">
        <f t="shared" si="61"/>
        <v>817500</v>
      </c>
      <c r="G562" s="121">
        <f t="shared" si="61"/>
        <v>817500</v>
      </c>
      <c r="H562" s="121">
        <f t="shared" si="61"/>
        <v>1200000</v>
      </c>
      <c r="I562" s="72">
        <f t="shared" si="53"/>
        <v>98.91187859066</v>
      </c>
      <c r="J562" s="72">
        <f t="shared" si="54"/>
        <v>100</v>
      </c>
      <c r="K562" s="72">
        <f t="shared" si="55"/>
        <v>146.78899082568807</v>
      </c>
    </row>
    <row r="563" spans="1:11" ht="14.25">
      <c r="A563" s="60"/>
      <c r="B563" s="107"/>
      <c r="C563" s="80">
        <v>42</v>
      </c>
      <c r="D563" s="81" t="s">
        <v>847</v>
      </c>
      <c r="E563" s="121">
        <f>E565</f>
        <v>826493.25</v>
      </c>
      <c r="F563" s="121">
        <f>F565</f>
        <v>817500</v>
      </c>
      <c r="G563" s="121">
        <f>G565</f>
        <v>817500</v>
      </c>
      <c r="H563" s="121">
        <f>H565</f>
        <v>1200000</v>
      </c>
      <c r="I563" s="72">
        <f t="shared" si="53"/>
        <v>98.91187859066</v>
      </c>
      <c r="J563" s="72">
        <f t="shared" si="54"/>
        <v>100</v>
      </c>
      <c r="K563" s="72">
        <f t="shared" si="55"/>
        <v>146.78899082568807</v>
      </c>
    </row>
    <row r="564" spans="1:11" ht="14.25">
      <c r="A564" s="60"/>
      <c r="B564" s="107"/>
      <c r="C564" s="80"/>
      <c r="D564" s="81" t="s">
        <v>330</v>
      </c>
      <c r="E564" s="121"/>
      <c r="F564" s="121"/>
      <c r="G564" s="121"/>
      <c r="H564" s="121"/>
      <c r="I564" s="72"/>
      <c r="J564" s="72"/>
      <c r="K564" s="72"/>
    </row>
    <row r="565" spans="1:11" ht="14.25">
      <c r="A565" s="60"/>
      <c r="B565" s="107"/>
      <c r="C565" s="80">
        <v>421</v>
      </c>
      <c r="D565" s="81" t="s">
        <v>352</v>
      </c>
      <c r="E565" s="121">
        <f>E566</f>
        <v>826493.25</v>
      </c>
      <c r="F565" s="121">
        <f>F566</f>
        <v>817500</v>
      </c>
      <c r="G565" s="121">
        <f>G566</f>
        <v>817500</v>
      </c>
      <c r="H565" s="121">
        <f>H566</f>
        <v>1200000</v>
      </c>
      <c r="I565" s="72">
        <f t="shared" si="53"/>
        <v>98.91187859066</v>
      </c>
      <c r="J565" s="72">
        <f t="shared" si="54"/>
        <v>100</v>
      </c>
      <c r="K565" s="72">
        <f t="shared" si="55"/>
        <v>146.78899082568807</v>
      </c>
    </row>
    <row r="566" spans="1:11" ht="14.25">
      <c r="A566" s="60" t="s">
        <v>619</v>
      </c>
      <c r="B566" s="107"/>
      <c r="C566" s="66">
        <v>4214</v>
      </c>
      <c r="D566" s="74" t="s">
        <v>541</v>
      </c>
      <c r="E566" s="122">
        <v>826493.25</v>
      </c>
      <c r="F566" s="122">
        <v>817500</v>
      </c>
      <c r="G566" s="122">
        <v>817500</v>
      </c>
      <c r="H566" s="122">
        <v>1200000</v>
      </c>
      <c r="I566" s="72">
        <f t="shared" si="53"/>
        <v>98.91187859066</v>
      </c>
      <c r="J566" s="72">
        <f t="shared" si="54"/>
        <v>100</v>
      </c>
      <c r="K566" s="72">
        <f t="shared" si="55"/>
        <v>146.78899082568807</v>
      </c>
    </row>
    <row r="567" spans="1:11" ht="14.25">
      <c r="A567" s="60"/>
      <c r="B567" s="107" t="s">
        <v>1032</v>
      </c>
      <c r="C567" s="66"/>
      <c r="D567" s="81" t="s">
        <v>918</v>
      </c>
      <c r="E567" s="121">
        <f aca="true" t="shared" si="62" ref="E567:H568">E568</f>
        <v>4287.59</v>
      </c>
      <c r="F567" s="121">
        <f t="shared" si="62"/>
        <v>10000</v>
      </c>
      <c r="G567" s="121">
        <f t="shared" si="62"/>
        <v>10000</v>
      </c>
      <c r="H567" s="121">
        <f t="shared" si="62"/>
        <v>0</v>
      </c>
      <c r="I567" s="72">
        <f t="shared" si="53"/>
        <v>233.23125578705054</v>
      </c>
      <c r="J567" s="72">
        <f t="shared" si="54"/>
        <v>100</v>
      </c>
      <c r="K567" s="72">
        <f t="shared" si="55"/>
        <v>0</v>
      </c>
    </row>
    <row r="568" spans="1:11" ht="14.25">
      <c r="A568" s="60"/>
      <c r="B568" s="107"/>
      <c r="C568" s="80">
        <v>4</v>
      </c>
      <c r="D568" s="81" t="s">
        <v>988</v>
      </c>
      <c r="E568" s="121">
        <f t="shared" si="62"/>
        <v>4287.59</v>
      </c>
      <c r="F568" s="121">
        <f t="shared" si="62"/>
        <v>10000</v>
      </c>
      <c r="G568" s="121">
        <f t="shared" si="62"/>
        <v>10000</v>
      </c>
      <c r="H568" s="121">
        <f t="shared" si="62"/>
        <v>0</v>
      </c>
      <c r="I568" s="72">
        <f t="shared" si="53"/>
        <v>233.23125578705054</v>
      </c>
      <c r="J568" s="72">
        <f t="shared" si="54"/>
        <v>100</v>
      </c>
      <c r="K568" s="72">
        <f t="shared" si="55"/>
        <v>0</v>
      </c>
    </row>
    <row r="569" spans="1:11" ht="14.25">
      <c r="A569" s="60"/>
      <c r="B569" s="107"/>
      <c r="C569" s="80">
        <v>42</v>
      </c>
      <c r="D569" s="81" t="s">
        <v>847</v>
      </c>
      <c r="E569" s="121">
        <f>E571</f>
        <v>4287.59</v>
      </c>
      <c r="F569" s="121">
        <f>F571</f>
        <v>10000</v>
      </c>
      <c r="G569" s="121">
        <f>G571</f>
        <v>10000</v>
      </c>
      <c r="H569" s="121">
        <f>H571</f>
        <v>0</v>
      </c>
      <c r="I569" s="72">
        <f t="shared" si="53"/>
        <v>233.23125578705054</v>
      </c>
      <c r="J569" s="72">
        <f t="shared" si="54"/>
        <v>100</v>
      </c>
      <c r="K569" s="72">
        <f t="shared" si="55"/>
        <v>0</v>
      </c>
    </row>
    <row r="570" spans="1:11" ht="14.25">
      <c r="A570" s="60"/>
      <c r="B570" s="107"/>
      <c r="C570" s="80"/>
      <c r="D570" s="81" t="s">
        <v>330</v>
      </c>
      <c r="E570" s="121"/>
      <c r="F570" s="121"/>
      <c r="G570" s="121"/>
      <c r="H570" s="121"/>
      <c r="I570" s="72"/>
      <c r="J570" s="72"/>
      <c r="K570" s="72"/>
    </row>
    <row r="571" spans="1:11" ht="14.25">
      <c r="A571" s="60"/>
      <c r="B571" s="107"/>
      <c r="C571" s="80">
        <v>421</v>
      </c>
      <c r="D571" s="81" t="s">
        <v>352</v>
      </c>
      <c r="E571" s="121">
        <f>E572</f>
        <v>4287.59</v>
      </c>
      <c r="F571" s="121">
        <f>F572</f>
        <v>10000</v>
      </c>
      <c r="G571" s="121">
        <f>G572</f>
        <v>10000</v>
      </c>
      <c r="H571" s="121">
        <f>H572</f>
        <v>0</v>
      </c>
      <c r="I571" s="72">
        <f t="shared" si="53"/>
        <v>233.23125578705054</v>
      </c>
      <c r="J571" s="72">
        <f t="shared" si="54"/>
        <v>100</v>
      </c>
      <c r="K571" s="72">
        <f t="shared" si="55"/>
        <v>0</v>
      </c>
    </row>
    <row r="572" spans="1:11" ht="14.25">
      <c r="A572" s="60" t="s">
        <v>917</v>
      </c>
      <c r="B572" s="107"/>
      <c r="C572" s="66">
        <v>4214</v>
      </c>
      <c r="D572" s="74" t="s">
        <v>916</v>
      </c>
      <c r="E572" s="122">
        <v>4287.59</v>
      </c>
      <c r="F572" s="122">
        <v>10000</v>
      </c>
      <c r="G572" s="122">
        <v>10000</v>
      </c>
      <c r="H572" s="122">
        <v>0</v>
      </c>
      <c r="I572" s="72">
        <f t="shared" si="53"/>
        <v>233.23125578705054</v>
      </c>
      <c r="J572" s="72">
        <f t="shared" si="54"/>
        <v>100</v>
      </c>
      <c r="K572" s="72">
        <f t="shared" si="55"/>
        <v>0</v>
      </c>
    </row>
    <row r="573" spans="1:11" ht="14.25">
      <c r="A573" s="60"/>
      <c r="B573" s="107" t="s">
        <v>1033</v>
      </c>
      <c r="C573" s="66"/>
      <c r="D573" s="81" t="s">
        <v>1025</v>
      </c>
      <c r="E573" s="121">
        <f aca="true" t="shared" si="63" ref="E573:H574">E574</f>
        <v>844666.73</v>
      </c>
      <c r="F573" s="121">
        <f t="shared" si="63"/>
        <v>900000</v>
      </c>
      <c r="G573" s="121">
        <f t="shared" si="63"/>
        <v>900000</v>
      </c>
      <c r="H573" s="121">
        <f t="shared" si="63"/>
        <v>100000</v>
      </c>
      <c r="I573" s="72">
        <f t="shared" si="53"/>
        <v>106.55089966666498</v>
      </c>
      <c r="J573" s="72">
        <f t="shared" si="54"/>
        <v>100</v>
      </c>
      <c r="K573" s="72">
        <f t="shared" si="55"/>
        <v>11.11111111111111</v>
      </c>
    </row>
    <row r="574" spans="1:11" ht="14.25">
      <c r="A574" s="60"/>
      <c r="B574" s="107"/>
      <c r="C574" s="80">
        <v>4</v>
      </c>
      <c r="D574" s="81" t="s">
        <v>988</v>
      </c>
      <c r="E574" s="121">
        <f t="shared" si="63"/>
        <v>844666.73</v>
      </c>
      <c r="F574" s="121">
        <f t="shared" si="63"/>
        <v>900000</v>
      </c>
      <c r="G574" s="121">
        <f t="shared" si="63"/>
        <v>900000</v>
      </c>
      <c r="H574" s="121">
        <f t="shared" si="63"/>
        <v>100000</v>
      </c>
      <c r="I574" s="72">
        <f t="shared" si="53"/>
        <v>106.55089966666498</v>
      </c>
      <c r="J574" s="72">
        <f t="shared" si="54"/>
        <v>100</v>
      </c>
      <c r="K574" s="72">
        <f t="shared" si="55"/>
        <v>11.11111111111111</v>
      </c>
    </row>
    <row r="575" spans="1:11" ht="14.25">
      <c r="A575" s="60"/>
      <c r="B575" s="107"/>
      <c r="C575" s="80">
        <v>42</v>
      </c>
      <c r="D575" s="81" t="s">
        <v>847</v>
      </c>
      <c r="E575" s="121">
        <f>E577</f>
        <v>844666.73</v>
      </c>
      <c r="F575" s="121">
        <f>F577</f>
        <v>900000</v>
      </c>
      <c r="G575" s="121">
        <f>G577</f>
        <v>900000</v>
      </c>
      <c r="H575" s="121">
        <f>H577</f>
        <v>100000</v>
      </c>
      <c r="I575" s="72">
        <f t="shared" si="53"/>
        <v>106.55089966666498</v>
      </c>
      <c r="J575" s="72">
        <f t="shared" si="54"/>
        <v>100</v>
      </c>
      <c r="K575" s="72">
        <f t="shared" si="55"/>
        <v>11.11111111111111</v>
      </c>
    </row>
    <row r="576" spans="1:11" ht="14.25">
      <c r="A576" s="60"/>
      <c r="B576" s="107"/>
      <c r="C576" s="80"/>
      <c r="D576" s="81" t="s">
        <v>330</v>
      </c>
      <c r="E576" s="121"/>
      <c r="F576" s="121"/>
      <c r="G576" s="121"/>
      <c r="H576" s="121"/>
      <c r="I576" s="72"/>
      <c r="J576" s="72"/>
      <c r="K576" s="72"/>
    </row>
    <row r="577" spans="1:11" ht="14.25">
      <c r="A577" s="60"/>
      <c r="B577" s="107"/>
      <c r="C577" s="80">
        <v>421</v>
      </c>
      <c r="D577" s="81" t="s">
        <v>352</v>
      </c>
      <c r="E577" s="121">
        <f>E578</f>
        <v>844666.73</v>
      </c>
      <c r="F577" s="121">
        <f>F578</f>
        <v>900000</v>
      </c>
      <c r="G577" s="121">
        <f>G578</f>
        <v>900000</v>
      </c>
      <c r="H577" s="121">
        <f>H578</f>
        <v>100000</v>
      </c>
      <c r="I577" s="72">
        <f t="shared" si="53"/>
        <v>106.55089966666498</v>
      </c>
      <c r="J577" s="72">
        <f t="shared" si="54"/>
        <v>100</v>
      </c>
      <c r="K577" s="72">
        <f t="shared" si="55"/>
        <v>11.11111111111111</v>
      </c>
    </row>
    <row r="578" spans="1:11" ht="14.25">
      <c r="A578" s="60" t="s">
        <v>620</v>
      </c>
      <c r="B578" s="107"/>
      <c r="C578" s="66">
        <v>4213</v>
      </c>
      <c r="D578" s="74" t="s">
        <v>859</v>
      </c>
      <c r="E578" s="122">
        <v>844666.73</v>
      </c>
      <c r="F578" s="122">
        <v>900000</v>
      </c>
      <c r="G578" s="122">
        <v>900000</v>
      </c>
      <c r="H578" s="122">
        <v>100000</v>
      </c>
      <c r="I578" s="72">
        <f t="shared" si="53"/>
        <v>106.55089966666498</v>
      </c>
      <c r="J578" s="72">
        <f t="shared" si="54"/>
        <v>100</v>
      </c>
      <c r="K578" s="72">
        <f t="shared" si="55"/>
        <v>11.11111111111111</v>
      </c>
    </row>
    <row r="579" spans="1:11" ht="14.25">
      <c r="A579" s="60"/>
      <c r="B579" s="107" t="s">
        <v>1034</v>
      </c>
      <c r="C579" s="66"/>
      <c r="D579" s="81" t="s">
        <v>1026</v>
      </c>
      <c r="E579" s="122"/>
      <c r="F579" s="122"/>
      <c r="G579" s="122"/>
      <c r="H579" s="122"/>
      <c r="I579" s="72"/>
      <c r="J579" s="72"/>
      <c r="K579" s="72"/>
    </row>
    <row r="580" spans="1:11" ht="14.25">
      <c r="A580" s="60"/>
      <c r="B580" s="107"/>
      <c r="C580" s="66"/>
      <c r="D580" s="81" t="s">
        <v>1036</v>
      </c>
      <c r="E580" s="121">
        <f>E581+E587</f>
        <v>560697.6399999999</v>
      </c>
      <c r="F580" s="121">
        <f>F581+F587</f>
        <v>0</v>
      </c>
      <c r="G580" s="121">
        <f>G581+G587</f>
        <v>0</v>
      </c>
      <c r="H580" s="121">
        <f>H581+H587</f>
        <v>0</v>
      </c>
      <c r="I580" s="72">
        <v>0</v>
      </c>
      <c r="J580" s="72">
        <v>0</v>
      </c>
      <c r="K580" s="72">
        <v>0</v>
      </c>
    </row>
    <row r="581" spans="1:11" ht="14.25">
      <c r="A581" s="60"/>
      <c r="B581" s="107"/>
      <c r="C581" s="80">
        <v>4</v>
      </c>
      <c r="D581" s="81" t="s">
        <v>988</v>
      </c>
      <c r="E581" s="121">
        <f>E582</f>
        <v>554219.32</v>
      </c>
      <c r="F581" s="121">
        <f>F582</f>
        <v>0</v>
      </c>
      <c r="G581" s="121">
        <f>G582</f>
        <v>0</v>
      </c>
      <c r="H581" s="121">
        <f>H582</f>
        <v>0</v>
      </c>
      <c r="I581" s="72">
        <v>0</v>
      </c>
      <c r="J581" s="72">
        <v>0</v>
      </c>
      <c r="K581" s="72">
        <v>0</v>
      </c>
    </row>
    <row r="582" spans="1:11" ht="14.25">
      <c r="A582" s="60"/>
      <c r="B582" s="107"/>
      <c r="C582" s="80">
        <v>42</v>
      </c>
      <c r="D582" s="81" t="s">
        <v>847</v>
      </c>
      <c r="E582" s="121">
        <f>E584</f>
        <v>554219.32</v>
      </c>
      <c r="F582" s="121">
        <f>F584</f>
        <v>0</v>
      </c>
      <c r="G582" s="121">
        <f>G584</f>
        <v>0</v>
      </c>
      <c r="H582" s="121">
        <f>H584</f>
        <v>0</v>
      </c>
      <c r="I582" s="72">
        <v>0</v>
      </c>
      <c r="J582" s="72">
        <v>0</v>
      </c>
      <c r="K582" s="72">
        <v>0</v>
      </c>
    </row>
    <row r="583" spans="1:11" ht="14.25">
      <c r="A583" s="60"/>
      <c r="B583" s="107"/>
      <c r="C583" s="80"/>
      <c r="D583" s="81" t="s">
        <v>330</v>
      </c>
      <c r="E583" s="121"/>
      <c r="F583" s="121"/>
      <c r="G583" s="121"/>
      <c r="H583" s="121"/>
      <c r="I583" s="72"/>
      <c r="J583" s="72"/>
      <c r="K583" s="72"/>
    </row>
    <row r="584" spans="1:11" ht="14.25">
      <c r="A584" s="60"/>
      <c r="B584" s="107"/>
      <c r="C584" s="80">
        <v>421</v>
      </c>
      <c r="D584" s="81" t="s">
        <v>352</v>
      </c>
      <c r="E584" s="121">
        <f>E585+E586</f>
        <v>554219.32</v>
      </c>
      <c r="F584" s="121">
        <f>F585+F586</f>
        <v>0</v>
      </c>
      <c r="G584" s="121">
        <f>G585+G586</f>
        <v>0</v>
      </c>
      <c r="H584" s="121">
        <f>H585+H586</f>
        <v>0</v>
      </c>
      <c r="I584" s="72">
        <v>0</v>
      </c>
      <c r="J584" s="72">
        <v>0</v>
      </c>
      <c r="K584" s="72">
        <v>0</v>
      </c>
    </row>
    <row r="585" spans="1:11" ht="14.25">
      <c r="A585" s="60" t="s">
        <v>1060</v>
      </c>
      <c r="B585" s="107"/>
      <c r="C585" s="66">
        <v>4213</v>
      </c>
      <c r="D585" s="74" t="s">
        <v>859</v>
      </c>
      <c r="E585" s="122">
        <v>554219.32</v>
      </c>
      <c r="F585" s="122">
        <v>0</v>
      </c>
      <c r="G585" s="122">
        <v>0</v>
      </c>
      <c r="H585" s="122">
        <v>0</v>
      </c>
      <c r="I585" s="72">
        <v>0</v>
      </c>
      <c r="J585" s="72">
        <v>0</v>
      </c>
      <c r="K585" s="72">
        <v>0</v>
      </c>
    </row>
    <row r="586" spans="1:11" ht="14.25">
      <c r="A586" s="60" t="s">
        <v>1055</v>
      </c>
      <c r="B586" s="107"/>
      <c r="C586" s="66">
        <v>4214</v>
      </c>
      <c r="D586" s="74" t="s">
        <v>353</v>
      </c>
      <c r="E586" s="122">
        <v>0</v>
      </c>
      <c r="F586" s="122">
        <v>0</v>
      </c>
      <c r="G586" s="122">
        <v>0</v>
      </c>
      <c r="H586" s="122">
        <v>0</v>
      </c>
      <c r="I586" s="72">
        <v>0</v>
      </c>
      <c r="J586" s="72">
        <v>0</v>
      </c>
      <c r="K586" s="72">
        <v>0</v>
      </c>
    </row>
    <row r="587" spans="1:11" ht="14.25">
      <c r="A587" s="60"/>
      <c r="B587" s="107"/>
      <c r="C587" s="65">
        <v>4</v>
      </c>
      <c r="D587" s="81" t="s">
        <v>988</v>
      </c>
      <c r="E587" s="121">
        <f>E589</f>
        <v>6478.32</v>
      </c>
      <c r="F587" s="121">
        <f>F589</f>
        <v>0</v>
      </c>
      <c r="G587" s="121">
        <f>G589</f>
        <v>0</v>
      </c>
      <c r="H587" s="121">
        <f>H589</f>
        <v>0</v>
      </c>
      <c r="I587" s="72">
        <v>0</v>
      </c>
      <c r="J587" s="72">
        <v>0</v>
      </c>
      <c r="K587" s="72">
        <v>0</v>
      </c>
    </row>
    <row r="588" spans="1:11" ht="14.25">
      <c r="A588" s="60"/>
      <c r="B588" s="107"/>
      <c r="C588" s="65">
        <v>41</v>
      </c>
      <c r="D588" s="81" t="s">
        <v>370</v>
      </c>
      <c r="E588" s="121"/>
      <c r="F588" s="121"/>
      <c r="G588" s="121"/>
      <c r="H588" s="121"/>
      <c r="I588" s="72"/>
      <c r="J588" s="72"/>
      <c r="K588" s="72"/>
    </row>
    <row r="589" spans="1:11" ht="14.25">
      <c r="A589" s="60"/>
      <c r="B589" s="107"/>
      <c r="C589" s="65"/>
      <c r="D589" s="81" t="s">
        <v>330</v>
      </c>
      <c r="E589" s="121">
        <f aca="true" t="shared" si="64" ref="E589:H590">E590</f>
        <v>6478.32</v>
      </c>
      <c r="F589" s="121">
        <f t="shared" si="64"/>
        <v>0</v>
      </c>
      <c r="G589" s="121">
        <f t="shared" si="64"/>
        <v>0</v>
      </c>
      <c r="H589" s="121">
        <f t="shared" si="64"/>
        <v>0</v>
      </c>
      <c r="I589" s="72">
        <v>0</v>
      </c>
      <c r="J589" s="72">
        <v>0</v>
      </c>
      <c r="K589" s="72">
        <v>0</v>
      </c>
    </row>
    <row r="590" spans="1:11" ht="14.25">
      <c r="A590" s="60"/>
      <c r="B590" s="107"/>
      <c r="C590" s="65">
        <v>411</v>
      </c>
      <c r="D590" s="81" t="s">
        <v>480</v>
      </c>
      <c r="E590" s="121">
        <f t="shared" si="64"/>
        <v>6478.32</v>
      </c>
      <c r="F590" s="121">
        <f t="shared" si="64"/>
        <v>0</v>
      </c>
      <c r="G590" s="121">
        <f t="shared" si="64"/>
        <v>0</v>
      </c>
      <c r="H590" s="121">
        <f>H591</f>
        <v>0</v>
      </c>
      <c r="I590" s="72">
        <v>0</v>
      </c>
      <c r="J590" s="72">
        <v>0</v>
      </c>
      <c r="K590" s="72">
        <v>0</v>
      </c>
    </row>
    <row r="591" spans="1:11" ht="14.25">
      <c r="A591" s="60" t="s">
        <v>1029</v>
      </c>
      <c r="B591" s="107"/>
      <c r="C591" s="66">
        <v>4111</v>
      </c>
      <c r="D591" s="94" t="s">
        <v>371</v>
      </c>
      <c r="E591" s="122">
        <v>6478.32</v>
      </c>
      <c r="F591" s="122">
        <v>0</v>
      </c>
      <c r="G591" s="122">
        <v>0</v>
      </c>
      <c r="H591" s="122">
        <v>0</v>
      </c>
      <c r="I591" s="72">
        <v>0</v>
      </c>
      <c r="J591" s="72">
        <v>0</v>
      </c>
      <c r="K591" s="72">
        <v>0</v>
      </c>
    </row>
    <row r="592" spans="1:11" ht="14.25">
      <c r="A592" s="60"/>
      <c r="B592" s="107" t="s">
        <v>1035</v>
      </c>
      <c r="C592" s="66"/>
      <c r="D592" s="81" t="s">
        <v>1027</v>
      </c>
      <c r="E592" s="121">
        <f>E593</f>
        <v>0</v>
      </c>
      <c r="F592" s="121">
        <f>F593</f>
        <v>205000</v>
      </c>
      <c r="G592" s="121">
        <f>G593</f>
        <v>205000</v>
      </c>
      <c r="H592" s="121">
        <f>H593</f>
        <v>0</v>
      </c>
      <c r="I592" s="72">
        <v>0</v>
      </c>
      <c r="J592" s="72">
        <f>G592/F592*100</f>
        <v>100</v>
      </c>
      <c r="K592" s="72">
        <f>H592/G592*100</f>
        <v>0</v>
      </c>
    </row>
    <row r="593" spans="1:11" ht="14.25">
      <c r="A593" s="60"/>
      <c r="B593" s="107"/>
      <c r="C593" s="80">
        <v>4</v>
      </c>
      <c r="D593" s="81" t="s">
        <v>988</v>
      </c>
      <c r="E593" s="121">
        <f>E595</f>
        <v>0</v>
      </c>
      <c r="F593" s="121">
        <f>F595</f>
        <v>205000</v>
      </c>
      <c r="G593" s="121">
        <f>G595</f>
        <v>205000</v>
      </c>
      <c r="H593" s="121">
        <f>H595</f>
        <v>0</v>
      </c>
      <c r="I593" s="72">
        <v>0</v>
      </c>
      <c r="J593" s="72">
        <f>G593/F593*100</f>
        <v>100</v>
      </c>
      <c r="K593" s="72">
        <f>H593/G593*100</f>
        <v>0</v>
      </c>
    </row>
    <row r="594" spans="1:11" ht="14.25">
      <c r="A594" s="60"/>
      <c r="B594" s="107"/>
      <c r="C594" s="80">
        <v>42</v>
      </c>
      <c r="D594" s="81" t="s">
        <v>847</v>
      </c>
      <c r="E594" s="121"/>
      <c r="F594" s="121"/>
      <c r="G594" s="121"/>
      <c r="H594" s="121"/>
      <c r="I594" s="72"/>
      <c r="J594" s="72"/>
      <c r="K594" s="72"/>
    </row>
    <row r="595" spans="1:11" ht="14.25">
      <c r="A595" s="60"/>
      <c r="B595" s="107"/>
      <c r="C595" s="80"/>
      <c r="D595" s="81" t="s">
        <v>330</v>
      </c>
      <c r="E595" s="121">
        <f>E596</f>
        <v>0</v>
      </c>
      <c r="F595" s="121">
        <f>F596</f>
        <v>205000</v>
      </c>
      <c r="G595" s="121">
        <f>G596</f>
        <v>205000</v>
      </c>
      <c r="H595" s="121">
        <f>H596</f>
        <v>0</v>
      </c>
      <c r="I595" s="72">
        <v>0</v>
      </c>
      <c r="J595" s="72">
        <f aca="true" t="shared" si="65" ref="J595:K598">G595/F595*100</f>
        <v>100</v>
      </c>
      <c r="K595" s="72">
        <f t="shared" si="65"/>
        <v>0</v>
      </c>
    </row>
    <row r="596" spans="1:11" ht="14.25">
      <c r="A596" s="60"/>
      <c r="B596" s="107"/>
      <c r="C596" s="80">
        <v>421</v>
      </c>
      <c r="D596" s="81" t="s">
        <v>352</v>
      </c>
      <c r="E596" s="121">
        <f>E597+E598</f>
        <v>0</v>
      </c>
      <c r="F596" s="121">
        <f>F597+F598</f>
        <v>205000</v>
      </c>
      <c r="G596" s="121">
        <f>G597+G598</f>
        <v>205000</v>
      </c>
      <c r="H596" s="121">
        <f>H597+H598</f>
        <v>0</v>
      </c>
      <c r="I596" s="72">
        <v>0</v>
      </c>
      <c r="J596" s="72">
        <f t="shared" si="65"/>
        <v>100</v>
      </c>
      <c r="K596" s="72">
        <f t="shared" si="65"/>
        <v>0</v>
      </c>
    </row>
    <row r="597" spans="1:11" ht="14.25">
      <c r="A597" s="60" t="s">
        <v>913</v>
      </c>
      <c r="B597" s="107"/>
      <c r="C597" s="66">
        <v>4213</v>
      </c>
      <c r="D597" s="74" t="s">
        <v>1028</v>
      </c>
      <c r="E597" s="122">
        <v>0</v>
      </c>
      <c r="F597" s="122">
        <v>105000</v>
      </c>
      <c r="G597" s="122">
        <v>105000</v>
      </c>
      <c r="H597" s="122">
        <v>0</v>
      </c>
      <c r="I597" s="72">
        <v>0</v>
      </c>
      <c r="J597" s="72">
        <f t="shared" si="65"/>
        <v>100</v>
      </c>
      <c r="K597" s="72">
        <f t="shared" si="65"/>
        <v>0</v>
      </c>
    </row>
    <row r="598" spans="1:11" ht="14.25">
      <c r="A598" s="60" t="s">
        <v>914</v>
      </c>
      <c r="B598" s="107"/>
      <c r="C598" s="66">
        <v>4214</v>
      </c>
      <c r="D598" s="74" t="s">
        <v>915</v>
      </c>
      <c r="E598" s="122">
        <v>0</v>
      </c>
      <c r="F598" s="122">
        <v>100000</v>
      </c>
      <c r="G598" s="122">
        <v>100000</v>
      </c>
      <c r="H598" s="122">
        <v>0</v>
      </c>
      <c r="I598" s="72">
        <v>0</v>
      </c>
      <c r="J598" s="72">
        <f t="shared" si="65"/>
        <v>100</v>
      </c>
      <c r="K598" s="72">
        <f t="shared" si="65"/>
        <v>0</v>
      </c>
    </row>
    <row r="599" spans="1:11" ht="14.25">
      <c r="A599" s="60"/>
      <c r="B599" s="107" t="s">
        <v>107</v>
      </c>
      <c r="C599" s="80"/>
      <c r="D599" s="81" t="s">
        <v>108</v>
      </c>
      <c r="E599" s="122"/>
      <c r="F599" s="122"/>
      <c r="G599" s="122"/>
      <c r="H599" s="122"/>
      <c r="I599" s="72"/>
      <c r="J599" s="72"/>
      <c r="K599" s="72"/>
    </row>
    <row r="600" spans="1:11" ht="14.25">
      <c r="A600" s="60"/>
      <c r="B600" s="107"/>
      <c r="C600" s="80"/>
      <c r="D600" s="81" t="s">
        <v>109</v>
      </c>
      <c r="E600" s="122"/>
      <c r="F600" s="122"/>
      <c r="G600" s="122"/>
      <c r="H600" s="122"/>
      <c r="I600" s="72"/>
      <c r="J600" s="72"/>
      <c r="K600" s="72"/>
    </row>
    <row r="601" spans="1:11" ht="14.25">
      <c r="A601" s="60"/>
      <c r="B601" s="107"/>
      <c r="C601" s="80"/>
      <c r="D601" s="81" t="s">
        <v>122</v>
      </c>
      <c r="E601" s="121">
        <f>E602+E607</f>
        <v>0</v>
      </c>
      <c r="F601" s="121">
        <f>F602+F607</f>
        <v>200000</v>
      </c>
      <c r="G601" s="121">
        <f>G602+G607</f>
        <v>200000</v>
      </c>
      <c r="H601" s="121">
        <f>H602+H607</f>
        <v>0</v>
      </c>
      <c r="I601" s="72">
        <v>0</v>
      </c>
      <c r="J601" s="72">
        <f>G601/F601*100</f>
        <v>100</v>
      </c>
      <c r="K601" s="72">
        <f>H601/G601*100</f>
        <v>0</v>
      </c>
    </row>
    <row r="602" spans="1:11" ht="14.25">
      <c r="A602" s="60"/>
      <c r="B602" s="107"/>
      <c r="C602" s="80">
        <v>4</v>
      </c>
      <c r="D602" s="81" t="s">
        <v>988</v>
      </c>
      <c r="E602" s="121">
        <f>E604</f>
        <v>0</v>
      </c>
      <c r="F602" s="121">
        <f>F604</f>
        <v>150000</v>
      </c>
      <c r="G602" s="121">
        <f>G604</f>
        <v>150000</v>
      </c>
      <c r="H602" s="121">
        <f>H604</f>
        <v>0</v>
      </c>
      <c r="I602" s="72">
        <v>0</v>
      </c>
      <c r="J602" s="72">
        <f>G602/F602*100</f>
        <v>100</v>
      </c>
      <c r="K602" s="72">
        <f>H602/G602*100</f>
        <v>0</v>
      </c>
    </row>
    <row r="603" spans="1:11" ht="14.25">
      <c r="A603" s="60"/>
      <c r="B603" s="107"/>
      <c r="C603" s="80">
        <v>42</v>
      </c>
      <c r="D603" s="81" t="s">
        <v>847</v>
      </c>
      <c r="E603" s="121"/>
      <c r="F603" s="121"/>
      <c r="G603" s="121"/>
      <c r="H603" s="121"/>
      <c r="I603" s="72"/>
      <c r="J603" s="72"/>
      <c r="K603" s="72"/>
    </row>
    <row r="604" spans="1:11" ht="14.25">
      <c r="A604" s="60"/>
      <c r="B604" s="107"/>
      <c r="C604" s="80"/>
      <c r="D604" s="81" t="s">
        <v>330</v>
      </c>
      <c r="E604" s="121">
        <f aca="true" t="shared" si="66" ref="E604:H605">E605</f>
        <v>0</v>
      </c>
      <c r="F604" s="121">
        <f t="shared" si="66"/>
        <v>150000</v>
      </c>
      <c r="G604" s="121">
        <f t="shared" si="66"/>
        <v>150000</v>
      </c>
      <c r="H604" s="121">
        <f t="shared" si="66"/>
        <v>0</v>
      </c>
      <c r="I604" s="72">
        <v>0</v>
      </c>
      <c r="J604" s="72">
        <f aca="true" t="shared" si="67" ref="J604:K607">G604/F604*100</f>
        <v>100</v>
      </c>
      <c r="K604" s="72">
        <f t="shared" si="67"/>
        <v>0</v>
      </c>
    </row>
    <row r="605" spans="1:11" ht="14.25">
      <c r="A605" s="60"/>
      <c r="B605" s="107"/>
      <c r="C605" s="80">
        <v>426</v>
      </c>
      <c r="D605" s="81" t="s">
        <v>934</v>
      </c>
      <c r="E605" s="121">
        <f t="shared" si="66"/>
        <v>0</v>
      </c>
      <c r="F605" s="121">
        <f t="shared" si="66"/>
        <v>150000</v>
      </c>
      <c r="G605" s="121">
        <f t="shared" si="66"/>
        <v>150000</v>
      </c>
      <c r="H605" s="121">
        <f t="shared" si="66"/>
        <v>0</v>
      </c>
      <c r="I605" s="72">
        <v>0</v>
      </c>
      <c r="J605" s="72">
        <f t="shared" si="67"/>
        <v>100</v>
      </c>
      <c r="K605" s="72">
        <f t="shared" si="67"/>
        <v>0</v>
      </c>
    </row>
    <row r="606" spans="1:11" ht="14.25">
      <c r="A606" s="60" t="s">
        <v>123</v>
      </c>
      <c r="B606" s="107"/>
      <c r="C606" s="66">
        <v>4264</v>
      </c>
      <c r="D606" s="74" t="s">
        <v>124</v>
      </c>
      <c r="E606" s="122">
        <v>0</v>
      </c>
      <c r="F606" s="122">
        <v>150000</v>
      </c>
      <c r="G606" s="122">
        <v>150000</v>
      </c>
      <c r="H606" s="122">
        <v>0</v>
      </c>
      <c r="I606" s="72">
        <v>0</v>
      </c>
      <c r="J606" s="72">
        <f t="shared" si="67"/>
        <v>100</v>
      </c>
      <c r="K606" s="72">
        <f t="shared" si="67"/>
        <v>0</v>
      </c>
    </row>
    <row r="607" spans="1:11" ht="14.25">
      <c r="A607" s="60"/>
      <c r="B607" s="107"/>
      <c r="C607" s="65">
        <v>4</v>
      </c>
      <c r="D607" s="81" t="s">
        <v>988</v>
      </c>
      <c r="E607" s="121">
        <f>E609</f>
        <v>0</v>
      </c>
      <c r="F607" s="121">
        <f>F609</f>
        <v>50000</v>
      </c>
      <c r="G607" s="121">
        <f>G609</f>
        <v>50000</v>
      </c>
      <c r="H607" s="121">
        <f>H609</f>
        <v>0</v>
      </c>
      <c r="I607" s="72">
        <v>0</v>
      </c>
      <c r="J607" s="72">
        <f t="shared" si="67"/>
        <v>100</v>
      </c>
      <c r="K607" s="72">
        <f t="shared" si="67"/>
        <v>0</v>
      </c>
    </row>
    <row r="608" spans="1:11" ht="14.25">
      <c r="A608" s="60"/>
      <c r="B608" s="107"/>
      <c r="C608" s="65">
        <v>41</v>
      </c>
      <c r="D608" s="81" t="s">
        <v>370</v>
      </c>
      <c r="E608" s="121"/>
      <c r="F608" s="121"/>
      <c r="G608" s="121"/>
      <c r="H608" s="121"/>
      <c r="I608" s="72"/>
      <c r="J608" s="72"/>
      <c r="K608" s="72"/>
    </row>
    <row r="609" spans="1:11" ht="14.25">
      <c r="A609" s="60"/>
      <c r="B609" s="107"/>
      <c r="C609" s="65"/>
      <c r="D609" s="81" t="s">
        <v>330</v>
      </c>
      <c r="E609" s="121">
        <f aca="true" t="shared" si="68" ref="E609:H610">E610</f>
        <v>0</v>
      </c>
      <c r="F609" s="121">
        <f t="shared" si="68"/>
        <v>50000</v>
      </c>
      <c r="G609" s="121">
        <f t="shared" si="68"/>
        <v>50000</v>
      </c>
      <c r="H609" s="121">
        <f t="shared" si="68"/>
        <v>0</v>
      </c>
      <c r="I609" s="72">
        <v>0</v>
      </c>
      <c r="J609" s="72">
        <f aca="true" t="shared" si="69" ref="J609:K611">G609/F609*100</f>
        <v>100</v>
      </c>
      <c r="K609" s="72">
        <f t="shared" si="69"/>
        <v>0</v>
      </c>
    </row>
    <row r="610" spans="1:11" ht="14.25">
      <c r="A610" s="60"/>
      <c r="B610" s="107"/>
      <c r="C610" s="65">
        <v>411</v>
      </c>
      <c r="D610" s="81" t="s">
        <v>480</v>
      </c>
      <c r="E610" s="121">
        <f t="shared" si="68"/>
        <v>0</v>
      </c>
      <c r="F610" s="121">
        <f t="shared" si="68"/>
        <v>50000</v>
      </c>
      <c r="G610" s="121">
        <f t="shared" si="68"/>
        <v>50000</v>
      </c>
      <c r="H610" s="121">
        <f t="shared" si="68"/>
        <v>0</v>
      </c>
      <c r="I610" s="72">
        <v>0</v>
      </c>
      <c r="J610" s="72">
        <f t="shared" si="69"/>
        <v>100</v>
      </c>
      <c r="K610" s="72">
        <f t="shared" si="69"/>
        <v>0</v>
      </c>
    </row>
    <row r="611" spans="1:11" ht="14.25">
      <c r="A611" s="60" t="s">
        <v>125</v>
      </c>
      <c r="B611" s="107"/>
      <c r="C611" s="66">
        <v>4111</v>
      </c>
      <c r="D611" s="94" t="s">
        <v>371</v>
      </c>
      <c r="E611" s="122">
        <v>0</v>
      </c>
      <c r="F611" s="122">
        <v>50000</v>
      </c>
      <c r="G611" s="122">
        <v>50000</v>
      </c>
      <c r="H611" s="122">
        <v>0</v>
      </c>
      <c r="I611" s="72">
        <v>0</v>
      </c>
      <c r="J611" s="72">
        <f t="shared" si="69"/>
        <v>100</v>
      </c>
      <c r="K611" s="72">
        <f t="shared" si="69"/>
        <v>0</v>
      </c>
    </row>
    <row r="612" spans="1:11" ht="14.25">
      <c r="A612" s="60"/>
      <c r="B612" s="107" t="s">
        <v>1037</v>
      </c>
      <c r="C612" s="65"/>
      <c r="D612" s="73" t="s">
        <v>1038</v>
      </c>
      <c r="E612" s="121">
        <f aca="true" t="shared" si="70" ref="E612:H613">E613</f>
        <v>13401.92</v>
      </c>
      <c r="F612" s="121">
        <f t="shared" si="70"/>
        <v>0</v>
      </c>
      <c r="G612" s="121">
        <f t="shared" si="70"/>
        <v>0</v>
      </c>
      <c r="H612" s="121">
        <f t="shared" si="70"/>
        <v>0</v>
      </c>
      <c r="I612" s="72">
        <f>F612/E612*100</f>
        <v>0</v>
      </c>
      <c r="J612" s="72">
        <v>0</v>
      </c>
      <c r="K612" s="72">
        <v>0</v>
      </c>
    </row>
    <row r="613" spans="1:11" ht="14.25">
      <c r="A613" s="60"/>
      <c r="B613" s="107"/>
      <c r="C613" s="65">
        <v>3</v>
      </c>
      <c r="D613" s="73" t="s">
        <v>436</v>
      </c>
      <c r="E613" s="121">
        <f t="shared" si="70"/>
        <v>13401.92</v>
      </c>
      <c r="F613" s="121">
        <f t="shared" si="70"/>
        <v>0</v>
      </c>
      <c r="G613" s="121">
        <f t="shared" si="70"/>
        <v>0</v>
      </c>
      <c r="H613" s="121">
        <f t="shared" si="70"/>
        <v>0</v>
      </c>
      <c r="I613" s="72">
        <f>F613/E613*100</f>
        <v>0</v>
      </c>
      <c r="J613" s="72">
        <v>0</v>
      </c>
      <c r="K613" s="72">
        <v>0</v>
      </c>
    </row>
    <row r="614" spans="1:11" ht="14.25">
      <c r="A614" s="60"/>
      <c r="B614" s="107"/>
      <c r="C614" s="65">
        <v>32</v>
      </c>
      <c r="D614" s="73" t="s">
        <v>236</v>
      </c>
      <c r="E614" s="121">
        <f>E615+E617</f>
        <v>13401.92</v>
      </c>
      <c r="F614" s="121">
        <f>F615+F617</f>
        <v>0</v>
      </c>
      <c r="G614" s="121">
        <f>G615+G617</f>
        <v>0</v>
      </c>
      <c r="H614" s="121">
        <f>H615+H617</f>
        <v>0</v>
      </c>
      <c r="I614" s="72">
        <f>F614/E614*100</f>
        <v>0</v>
      </c>
      <c r="J614" s="72">
        <v>0</v>
      </c>
      <c r="K614" s="72">
        <v>0</v>
      </c>
    </row>
    <row r="615" spans="1:11" ht="14.25">
      <c r="A615" s="60"/>
      <c r="B615" s="107"/>
      <c r="C615" s="65">
        <v>322</v>
      </c>
      <c r="D615" s="73" t="s">
        <v>237</v>
      </c>
      <c r="E615" s="121">
        <f>E616</f>
        <v>0</v>
      </c>
      <c r="F615" s="121">
        <f>F616</f>
        <v>0</v>
      </c>
      <c r="G615" s="121">
        <f>G616</f>
        <v>0</v>
      </c>
      <c r="H615" s="121">
        <f>H616</f>
        <v>0</v>
      </c>
      <c r="I615" s="72">
        <v>0</v>
      </c>
      <c r="J615" s="72">
        <v>0</v>
      </c>
      <c r="K615" s="72">
        <v>0</v>
      </c>
    </row>
    <row r="616" spans="1:11" ht="14.25">
      <c r="A616" s="60" t="s">
        <v>767</v>
      </c>
      <c r="B616" s="107"/>
      <c r="C616" s="66">
        <v>3224</v>
      </c>
      <c r="D616" s="74" t="s">
        <v>362</v>
      </c>
      <c r="E616" s="122">
        <v>0</v>
      </c>
      <c r="F616" s="122">
        <v>0</v>
      </c>
      <c r="G616" s="122">
        <v>0</v>
      </c>
      <c r="H616" s="122">
        <v>0</v>
      </c>
      <c r="I616" s="72">
        <v>0</v>
      </c>
      <c r="J616" s="72">
        <v>0</v>
      </c>
      <c r="K616" s="72">
        <v>0</v>
      </c>
    </row>
    <row r="617" spans="1:11" ht="14.25">
      <c r="A617" s="60"/>
      <c r="B617" s="107"/>
      <c r="C617" s="65">
        <v>323</v>
      </c>
      <c r="D617" s="73" t="s">
        <v>285</v>
      </c>
      <c r="E617" s="121">
        <f>E618</f>
        <v>13401.92</v>
      </c>
      <c r="F617" s="121">
        <f>F618</f>
        <v>0</v>
      </c>
      <c r="G617" s="121">
        <f>G618</f>
        <v>0</v>
      </c>
      <c r="H617" s="121">
        <f>H618</f>
        <v>0</v>
      </c>
      <c r="I617" s="72">
        <f>F617/E617*100</f>
        <v>0</v>
      </c>
      <c r="J617" s="72">
        <v>0</v>
      </c>
      <c r="K617" s="72">
        <v>0</v>
      </c>
    </row>
    <row r="618" spans="1:11" ht="14.25">
      <c r="A618" s="60" t="s">
        <v>768</v>
      </c>
      <c r="B618" s="107"/>
      <c r="C618" s="66">
        <v>3232</v>
      </c>
      <c r="D618" s="74" t="s">
        <v>348</v>
      </c>
      <c r="E618" s="122">
        <v>13401.92</v>
      </c>
      <c r="F618" s="122">
        <v>0</v>
      </c>
      <c r="G618" s="122">
        <v>0</v>
      </c>
      <c r="H618" s="122">
        <v>0</v>
      </c>
      <c r="I618" s="72">
        <f>F618/E618*100</f>
        <v>0</v>
      </c>
      <c r="J618" s="72">
        <v>0</v>
      </c>
      <c r="K618" s="72">
        <v>0</v>
      </c>
    </row>
    <row r="619" spans="1:11" ht="14.25">
      <c r="A619" s="60"/>
      <c r="B619" s="107" t="s">
        <v>83</v>
      </c>
      <c r="C619" s="80"/>
      <c r="D619" s="81" t="s">
        <v>99</v>
      </c>
      <c r="E619" s="122"/>
      <c r="F619" s="122"/>
      <c r="G619" s="122"/>
      <c r="H619" s="122"/>
      <c r="I619" s="72"/>
      <c r="J619" s="72"/>
      <c r="K619" s="72"/>
    </row>
    <row r="620" spans="1:11" ht="14.25">
      <c r="A620" s="60"/>
      <c r="B620" s="107"/>
      <c r="C620" s="80"/>
      <c r="D620" s="81" t="s">
        <v>860</v>
      </c>
      <c r="E620" s="121">
        <f>E621</f>
        <v>2391.2</v>
      </c>
      <c r="F620" s="121">
        <f>F621</f>
        <v>140000</v>
      </c>
      <c r="G620" s="121">
        <f>G621</f>
        <v>140000</v>
      </c>
      <c r="H620" s="121">
        <f>H621</f>
        <v>0</v>
      </c>
      <c r="I620" s="72">
        <f aca="true" t="shared" si="71" ref="I620:K621">F620/E620*100</f>
        <v>5854.80093676815</v>
      </c>
      <c r="J620" s="72">
        <f t="shared" si="71"/>
        <v>100</v>
      </c>
      <c r="K620" s="72">
        <f t="shared" si="71"/>
        <v>0</v>
      </c>
    </row>
    <row r="621" spans="1:11" ht="14.25">
      <c r="A621" s="60"/>
      <c r="B621" s="107"/>
      <c r="C621" s="80">
        <v>4</v>
      </c>
      <c r="D621" s="81" t="s">
        <v>988</v>
      </c>
      <c r="E621" s="121">
        <f>E623</f>
        <v>2391.2</v>
      </c>
      <c r="F621" s="121">
        <f>F623</f>
        <v>140000</v>
      </c>
      <c r="G621" s="121">
        <f>G623</f>
        <v>140000</v>
      </c>
      <c r="H621" s="121">
        <f>H623</f>
        <v>0</v>
      </c>
      <c r="I621" s="72">
        <f t="shared" si="71"/>
        <v>5854.80093676815</v>
      </c>
      <c r="J621" s="72">
        <f t="shared" si="71"/>
        <v>100</v>
      </c>
      <c r="K621" s="72">
        <f t="shared" si="71"/>
        <v>0</v>
      </c>
    </row>
    <row r="622" spans="1:11" ht="14.25">
      <c r="A622" s="60"/>
      <c r="B622" s="107"/>
      <c r="C622" s="80">
        <v>42</v>
      </c>
      <c r="D622" s="81" t="s">
        <v>331</v>
      </c>
      <c r="E622" s="121"/>
      <c r="F622" s="121"/>
      <c r="G622" s="121"/>
      <c r="H622" s="121"/>
      <c r="I622" s="72"/>
      <c r="J622" s="72"/>
      <c r="K622" s="72"/>
    </row>
    <row r="623" spans="1:11" ht="14.25">
      <c r="A623" s="60"/>
      <c r="B623" s="107"/>
      <c r="C623" s="80"/>
      <c r="D623" s="81" t="s">
        <v>332</v>
      </c>
      <c r="E623" s="121">
        <f aca="true" t="shared" si="72" ref="E623:H624">E624</f>
        <v>2391.2</v>
      </c>
      <c r="F623" s="121">
        <f t="shared" si="72"/>
        <v>140000</v>
      </c>
      <c r="G623" s="121">
        <f t="shared" si="72"/>
        <v>140000</v>
      </c>
      <c r="H623" s="121">
        <f t="shared" si="72"/>
        <v>0</v>
      </c>
      <c r="I623" s="72">
        <f aca="true" t="shared" si="73" ref="I623:K625">F623/E623*100</f>
        <v>5854.80093676815</v>
      </c>
      <c r="J623" s="72">
        <f t="shared" si="73"/>
        <v>100</v>
      </c>
      <c r="K623" s="72">
        <f t="shared" si="73"/>
        <v>0</v>
      </c>
    </row>
    <row r="624" spans="1:11" ht="14.25">
      <c r="A624" s="60"/>
      <c r="B624" s="107"/>
      <c r="C624" s="80">
        <v>421</v>
      </c>
      <c r="D624" s="81" t="s">
        <v>352</v>
      </c>
      <c r="E624" s="121">
        <f t="shared" si="72"/>
        <v>2391.2</v>
      </c>
      <c r="F624" s="121">
        <f t="shared" si="72"/>
        <v>140000</v>
      </c>
      <c r="G624" s="121">
        <f t="shared" si="72"/>
        <v>140000</v>
      </c>
      <c r="H624" s="121">
        <f t="shared" si="72"/>
        <v>0</v>
      </c>
      <c r="I624" s="72">
        <f t="shared" si="73"/>
        <v>5854.80093676815</v>
      </c>
      <c r="J624" s="72">
        <f t="shared" si="73"/>
        <v>100</v>
      </c>
      <c r="K624" s="72">
        <f t="shared" si="73"/>
        <v>0</v>
      </c>
    </row>
    <row r="625" spans="1:12" ht="14.25">
      <c r="A625" s="60" t="s">
        <v>869</v>
      </c>
      <c r="B625" s="107"/>
      <c r="C625" s="66">
        <v>4213</v>
      </c>
      <c r="D625" s="74" t="s">
        <v>786</v>
      </c>
      <c r="E625" s="122">
        <v>2391.2</v>
      </c>
      <c r="F625" s="122">
        <v>140000</v>
      </c>
      <c r="G625" s="122">
        <v>140000</v>
      </c>
      <c r="H625" s="122">
        <v>0</v>
      </c>
      <c r="I625" s="72">
        <f t="shared" si="73"/>
        <v>5854.80093676815</v>
      </c>
      <c r="J625" s="72">
        <f t="shared" si="73"/>
        <v>100</v>
      </c>
      <c r="K625" s="72">
        <f t="shared" si="73"/>
        <v>0</v>
      </c>
      <c r="L625" s="1" t="s">
        <v>840</v>
      </c>
    </row>
    <row r="626" spans="1:11" ht="14.25">
      <c r="A626" s="85"/>
      <c r="B626" s="107" t="s">
        <v>1039</v>
      </c>
      <c r="C626" s="80"/>
      <c r="D626" s="81" t="s">
        <v>921</v>
      </c>
      <c r="E626" s="121">
        <f aca="true" t="shared" si="74" ref="E626:H629">E627</f>
        <v>41004.2</v>
      </c>
      <c r="F626" s="121">
        <f t="shared" si="74"/>
        <v>0</v>
      </c>
      <c r="G626" s="121">
        <f t="shared" si="74"/>
        <v>0</v>
      </c>
      <c r="H626" s="121">
        <f t="shared" si="74"/>
        <v>0</v>
      </c>
      <c r="I626" s="72">
        <f>F626/E626*100</f>
        <v>0</v>
      </c>
      <c r="J626" s="72">
        <v>0</v>
      </c>
      <c r="K626" s="72">
        <v>0</v>
      </c>
    </row>
    <row r="627" spans="1:11" ht="14.25">
      <c r="A627" s="85"/>
      <c r="B627" s="107"/>
      <c r="C627" s="80">
        <v>3</v>
      </c>
      <c r="D627" s="73" t="s">
        <v>436</v>
      </c>
      <c r="E627" s="121">
        <f t="shared" si="74"/>
        <v>41004.2</v>
      </c>
      <c r="F627" s="121">
        <f t="shared" si="74"/>
        <v>0</v>
      </c>
      <c r="G627" s="121">
        <f t="shared" si="74"/>
        <v>0</v>
      </c>
      <c r="H627" s="121">
        <f t="shared" si="74"/>
        <v>0</v>
      </c>
      <c r="I627" s="72">
        <f>F627/E627*100</f>
        <v>0</v>
      </c>
      <c r="J627" s="72">
        <v>0</v>
      </c>
      <c r="K627" s="72">
        <v>0</v>
      </c>
    </row>
    <row r="628" spans="1:11" ht="14.25">
      <c r="A628" s="85"/>
      <c r="B628" s="107"/>
      <c r="C628" s="80">
        <v>32</v>
      </c>
      <c r="D628" s="81" t="s">
        <v>236</v>
      </c>
      <c r="E628" s="121">
        <f t="shared" si="74"/>
        <v>41004.2</v>
      </c>
      <c r="F628" s="121">
        <f t="shared" si="74"/>
        <v>0</v>
      </c>
      <c r="G628" s="121">
        <f t="shared" si="74"/>
        <v>0</v>
      </c>
      <c r="H628" s="121">
        <f t="shared" si="74"/>
        <v>0</v>
      </c>
      <c r="I628" s="72">
        <f>F628/E628*100</f>
        <v>0</v>
      </c>
      <c r="J628" s="72">
        <v>0</v>
      </c>
      <c r="K628" s="72">
        <v>0</v>
      </c>
    </row>
    <row r="629" spans="1:11" ht="14.25">
      <c r="A629" s="85"/>
      <c r="B629" s="107"/>
      <c r="C629" s="80">
        <v>323</v>
      </c>
      <c r="D629" s="81" t="s">
        <v>285</v>
      </c>
      <c r="E629" s="121">
        <f t="shared" si="74"/>
        <v>41004.2</v>
      </c>
      <c r="F629" s="121">
        <f t="shared" si="74"/>
        <v>0</v>
      </c>
      <c r="G629" s="121">
        <f t="shared" si="74"/>
        <v>0</v>
      </c>
      <c r="H629" s="121">
        <f t="shared" si="74"/>
        <v>0</v>
      </c>
      <c r="I629" s="72">
        <f>F629/E629*100</f>
        <v>0</v>
      </c>
      <c r="J629" s="72">
        <v>0</v>
      </c>
      <c r="K629" s="72">
        <v>0</v>
      </c>
    </row>
    <row r="630" spans="1:11" ht="14.25">
      <c r="A630" s="60" t="s">
        <v>920</v>
      </c>
      <c r="B630" s="107"/>
      <c r="C630" s="66">
        <v>3232</v>
      </c>
      <c r="D630" s="94" t="s">
        <v>919</v>
      </c>
      <c r="E630" s="122">
        <v>41004.2</v>
      </c>
      <c r="F630" s="122">
        <v>0</v>
      </c>
      <c r="G630" s="122">
        <v>0</v>
      </c>
      <c r="H630" s="122">
        <v>0</v>
      </c>
      <c r="I630" s="72">
        <f>F630/E630*100</f>
        <v>0</v>
      </c>
      <c r="J630" s="72">
        <v>0</v>
      </c>
      <c r="K630" s="72">
        <v>0</v>
      </c>
    </row>
    <row r="631" spans="1:11" ht="14.25">
      <c r="A631" s="60"/>
      <c r="B631" s="107" t="s">
        <v>126</v>
      </c>
      <c r="C631" s="80"/>
      <c r="D631" s="81" t="s">
        <v>127</v>
      </c>
      <c r="E631" s="121">
        <f>E632</f>
        <v>0</v>
      </c>
      <c r="F631" s="121">
        <f>F632</f>
        <v>300000</v>
      </c>
      <c r="G631" s="121">
        <f>G632</f>
        <v>300000</v>
      </c>
      <c r="H631" s="121">
        <f>H632</f>
        <v>200000</v>
      </c>
      <c r="I631" s="72">
        <v>0</v>
      </c>
      <c r="J631" s="72">
        <f>G631/F631*100</f>
        <v>100</v>
      </c>
      <c r="K631" s="72">
        <f>H631/G631*100</f>
        <v>66.66666666666666</v>
      </c>
    </row>
    <row r="632" spans="1:11" ht="14.25">
      <c r="A632" s="60"/>
      <c r="B632" s="107"/>
      <c r="C632" s="80">
        <v>4</v>
      </c>
      <c r="D632" s="81" t="s">
        <v>988</v>
      </c>
      <c r="E632" s="121">
        <f>E634</f>
        <v>0</v>
      </c>
      <c r="F632" s="121">
        <f>F634</f>
        <v>300000</v>
      </c>
      <c r="G632" s="121">
        <f>G634</f>
        <v>300000</v>
      </c>
      <c r="H632" s="121">
        <f>H634</f>
        <v>200000</v>
      </c>
      <c r="I632" s="72">
        <v>0</v>
      </c>
      <c r="J632" s="72">
        <f>G632/F632*100</f>
        <v>100</v>
      </c>
      <c r="K632" s="72">
        <f>H632/G632*100</f>
        <v>66.66666666666666</v>
      </c>
    </row>
    <row r="633" spans="1:11" ht="14.25">
      <c r="A633" s="60"/>
      <c r="B633" s="107"/>
      <c r="C633" s="80">
        <v>42</v>
      </c>
      <c r="D633" s="73" t="s">
        <v>128</v>
      </c>
      <c r="E633" s="121"/>
      <c r="F633" s="121"/>
      <c r="G633" s="121"/>
      <c r="H633" s="121"/>
      <c r="I633" s="72"/>
      <c r="J633" s="72"/>
      <c r="K633" s="72"/>
    </row>
    <row r="634" spans="1:11" ht="14.25">
      <c r="A634" s="60"/>
      <c r="B634" s="107"/>
      <c r="C634" s="80"/>
      <c r="D634" s="73" t="s">
        <v>332</v>
      </c>
      <c r="E634" s="121">
        <f aca="true" t="shared" si="75" ref="E634:H635">E635</f>
        <v>0</v>
      </c>
      <c r="F634" s="121">
        <f t="shared" si="75"/>
        <v>300000</v>
      </c>
      <c r="G634" s="121">
        <f t="shared" si="75"/>
        <v>300000</v>
      </c>
      <c r="H634" s="121">
        <f t="shared" si="75"/>
        <v>200000</v>
      </c>
      <c r="I634" s="72">
        <v>0</v>
      </c>
      <c r="J634" s="72">
        <f aca="true" t="shared" si="76" ref="J634:K636">G634/F634*100</f>
        <v>100</v>
      </c>
      <c r="K634" s="72">
        <f t="shared" si="76"/>
        <v>66.66666666666666</v>
      </c>
    </row>
    <row r="635" spans="1:11" ht="14.25">
      <c r="A635" s="60"/>
      <c r="B635" s="107"/>
      <c r="C635" s="80">
        <v>421</v>
      </c>
      <c r="D635" s="81" t="s">
        <v>791</v>
      </c>
      <c r="E635" s="121">
        <f t="shared" si="75"/>
        <v>0</v>
      </c>
      <c r="F635" s="121">
        <f t="shared" si="75"/>
        <v>300000</v>
      </c>
      <c r="G635" s="121">
        <f t="shared" si="75"/>
        <v>300000</v>
      </c>
      <c r="H635" s="121">
        <f t="shared" si="75"/>
        <v>200000</v>
      </c>
      <c r="I635" s="72">
        <v>0</v>
      </c>
      <c r="J635" s="72">
        <f t="shared" si="76"/>
        <v>100</v>
      </c>
      <c r="K635" s="72">
        <f t="shared" si="76"/>
        <v>66.66666666666666</v>
      </c>
    </row>
    <row r="636" spans="1:11" ht="14.25">
      <c r="A636" s="60" t="s">
        <v>129</v>
      </c>
      <c r="B636" s="107"/>
      <c r="C636" s="96">
        <v>4213</v>
      </c>
      <c r="D636" s="94" t="s">
        <v>130</v>
      </c>
      <c r="E636" s="122">
        <v>0</v>
      </c>
      <c r="F636" s="122">
        <v>300000</v>
      </c>
      <c r="G636" s="122">
        <v>300000</v>
      </c>
      <c r="H636" s="122">
        <v>200000</v>
      </c>
      <c r="I636" s="72">
        <v>0</v>
      </c>
      <c r="J636" s="72">
        <f t="shared" si="76"/>
        <v>100</v>
      </c>
      <c r="K636" s="72">
        <f t="shared" si="76"/>
        <v>66.66666666666666</v>
      </c>
    </row>
    <row r="637" spans="1:11" ht="14.25">
      <c r="A637" s="60"/>
      <c r="B637" s="107" t="s">
        <v>131</v>
      </c>
      <c r="C637" s="96"/>
      <c r="D637" s="81" t="s">
        <v>132</v>
      </c>
      <c r="E637" s="122"/>
      <c r="F637" s="122"/>
      <c r="G637" s="122"/>
      <c r="H637" s="122"/>
      <c r="I637" s="72"/>
      <c r="J637" s="72"/>
      <c r="K637" s="72"/>
    </row>
    <row r="638" spans="1:11" ht="14.25">
      <c r="A638" s="60"/>
      <c r="B638" s="107"/>
      <c r="C638" s="96"/>
      <c r="D638" s="81" t="s">
        <v>133</v>
      </c>
      <c r="E638" s="121">
        <f>E639</f>
        <v>0</v>
      </c>
      <c r="F638" s="121">
        <f>F639</f>
        <v>65000</v>
      </c>
      <c r="G638" s="121">
        <f>G639</f>
        <v>65000</v>
      </c>
      <c r="H638" s="121">
        <f>H639</f>
        <v>0</v>
      </c>
      <c r="I638" s="72">
        <v>0</v>
      </c>
      <c r="J638" s="72">
        <f>G638/F638*100</f>
        <v>100</v>
      </c>
      <c r="K638" s="72">
        <f>H638/G638*100</f>
        <v>0</v>
      </c>
    </row>
    <row r="639" spans="1:11" ht="14.25">
      <c r="A639" s="60"/>
      <c r="B639" s="107"/>
      <c r="C639" s="80">
        <v>4</v>
      </c>
      <c r="D639" s="81" t="s">
        <v>988</v>
      </c>
      <c r="E639" s="121">
        <f>E641</f>
        <v>0</v>
      </c>
      <c r="F639" s="121">
        <f>F641</f>
        <v>65000</v>
      </c>
      <c r="G639" s="121">
        <f>G641</f>
        <v>65000</v>
      </c>
      <c r="H639" s="121">
        <f>H641</f>
        <v>0</v>
      </c>
      <c r="I639" s="72">
        <v>0</v>
      </c>
      <c r="J639" s="72">
        <f>G639/F639*100</f>
        <v>100</v>
      </c>
      <c r="K639" s="72">
        <f>H639/G639*100</f>
        <v>0</v>
      </c>
    </row>
    <row r="640" spans="1:11" ht="14.25">
      <c r="A640" s="60"/>
      <c r="B640" s="107"/>
      <c r="C640" s="80">
        <v>42</v>
      </c>
      <c r="D640" s="73" t="s">
        <v>128</v>
      </c>
      <c r="E640" s="121"/>
      <c r="F640" s="121"/>
      <c r="G640" s="121"/>
      <c r="H640" s="121"/>
      <c r="I640" s="72"/>
      <c r="J640" s="72"/>
      <c r="K640" s="72"/>
    </row>
    <row r="641" spans="1:11" ht="14.25">
      <c r="A641" s="60"/>
      <c r="B641" s="107"/>
      <c r="C641" s="80"/>
      <c r="D641" s="73" t="s">
        <v>332</v>
      </c>
      <c r="E641" s="121">
        <f aca="true" t="shared" si="77" ref="E641:H642">E642</f>
        <v>0</v>
      </c>
      <c r="F641" s="121">
        <f t="shared" si="77"/>
        <v>65000</v>
      </c>
      <c r="G641" s="121">
        <f t="shared" si="77"/>
        <v>65000</v>
      </c>
      <c r="H641" s="121">
        <f t="shared" si="77"/>
        <v>0</v>
      </c>
      <c r="I641" s="72">
        <v>0</v>
      </c>
      <c r="J641" s="72">
        <f aca="true" t="shared" si="78" ref="J641:K643">G641/F641*100</f>
        <v>100</v>
      </c>
      <c r="K641" s="72">
        <f t="shared" si="78"/>
        <v>0</v>
      </c>
    </row>
    <row r="642" spans="1:11" ht="14.25">
      <c r="A642" s="60"/>
      <c r="B642" s="107"/>
      <c r="C642" s="80">
        <v>421</v>
      </c>
      <c r="D642" s="81" t="s">
        <v>791</v>
      </c>
      <c r="E642" s="121">
        <f t="shared" si="77"/>
        <v>0</v>
      </c>
      <c r="F642" s="121">
        <f t="shared" si="77"/>
        <v>65000</v>
      </c>
      <c r="G642" s="121">
        <f t="shared" si="77"/>
        <v>65000</v>
      </c>
      <c r="H642" s="121">
        <f t="shared" si="77"/>
        <v>0</v>
      </c>
      <c r="I642" s="72">
        <v>0</v>
      </c>
      <c r="J642" s="72">
        <f t="shared" si="78"/>
        <v>100</v>
      </c>
      <c r="K642" s="72">
        <f t="shared" si="78"/>
        <v>0</v>
      </c>
    </row>
    <row r="643" spans="1:11" ht="14.25">
      <c r="A643" s="60" t="s">
        <v>134</v>
      </c>
      <c r="B643" s="107"/>
      <c r="C643" s="96">
        <v>4213</v>
      </c>
      <c r="D643" s="94" t="s">
        <v>130</v>
      </c>
      <c r="E643" s="122">
        <v>0</v>
      </c>
      <c r="F643" s="122">
        <v>65000</v>
      </c>
      <c r="G643" s="122">
        <v>65000</v>
      </c>
      <c r="H643" s="122">
        <v>0</v>
      </c>
      <c r="I643" s="72">
        <v>0</v>
      </c>
      <c r="J643" s="72">
        <f t="shared" si="78"/>
        <v>100</v>
      </c>
      <c r="K643" s="72">
        <f t="shared" si="78"/>
        <v>0</v>
      </c>
    </row>
    <row r="644" spans="1:11" ht="14.25">
      <c r="A644" s="108"/>
      <c r="B644" s="107"/>
      <c r="C644" s="66"/>
      <c r="D644" s="74" t="s">
        <v>1045</v>
      </c>
      <c r="E644" s="122"/>
      <c r="F644" s="122"/>
      <c r="G644" s="122"/>
      <c r="H644" s="122"/>
      <c r="I644" s="72"/>
      <c r="J644" s="72"/>
      <c r="K644" s="72"/>
    </row>
    <row r="645" spans="1:11" ht="14.25">
      <c r="A645" s="60"/>
      <c r="B645" s="107" t="s">
        <v>187</v>
      </c>
      <c r="C645" s="66"/>
      <c r="D645" s="81" t="s">
        <v>189</v>
      </c>
      <c r="E645" s="122"/>
      <c r="F645" s="122"/>
      <c r="G645" s="122"/>
      <c r="H645" s="122"/>
      <c r="I645" s="72"/>
      <c r="J645" s="72"/>
      <c r="K645" s="72"/>
    </row>
    <row r="646" spans="1:11" ht="14.25">
      <c r="A646" s="60"/>
      <c r="B646" s="107"/>
      <c r="C646" s="66"/>
      <c r="D646" s="81" t="s">
        <v>190</v>
      </c>
      <c r="E646" s="121">
        <f aca="true" t="shared" si="79" ref="E646:H647">E647</f>
        <v>0</v>
      </c>
      <c r="F646" s="121">
        <f t="shared" si="79"/>
        <v>0</v>
      </c>
      <c r="G646" s="121">
        <f t="shared" si="79"/>
        <v>0</v>
      </c>
      <c r="H646" s="121">
        <f t="shared" si="79"/>
        <v>150000</v>
      </c>
      <c r="I646" s="72">
        <v>0</v>
      </c>
      <c r="J646" s="72">
        <v>0</v>
      </c>
      <c r="K646" s="72">
        <v>0</v>
      </c>
    </row>
    <row r="647" spans="1:11" ht="14.25">
      <c r="A647" s="60"/>
      <c r="B647" s="107" t="s">
        <v>191</v>
      </c>
      <c r="C647" s="66"/>
      <c r="D647" s="81" t="s">
        <v>192</v>
      </c>
      <c r="E647" s="121">
        <f t="shared" si="79"/>
        <v>0</v>
      </c>
      <c r="F647" s="121">
        <f t="shared" si="79"/>
        <v>0</v>
      </c>
      <c r="G647" s="121">
        <f t="shared" si="79"/>
        <v>0</v>
      </c>
      <c r="H647" s="121">
        <f t="shared" si="79"/>
        <v>150000</v>
      </c>
      <c r="I647" s="72">
        <v>0</v>
      </c>
      <c r="J647" s="72">
        <v>0</v>
      </c>
      <c r="K647" s="72">
        <v>0</v>
      </c>
    </row>
    <row r="648" spans="1:11" ht="14.25">
      <c r="A648" s="54"/>
      <c r="B648" s="107"/>
      <c r="C648" s="80">
        <v>4</v>
      </c>
      <c r="D648" s="81" t="s">
        <v>988</v>
      </c>
      <c r="E648" s="121">
        <f aca="true" t="shared" si="80" ref="E648:H650">E649</f>
        <v>0</v>
      </c>
      <c r="F648" s="121">
        <f t="shared" si="80"/>
        <v>0</v>
      </c>
      <c r="G648" s="121">
        <f t="shared" si="80"/>
        <v>0</v>
      </c>
      <c r="H648" s="121">
        <f t="shared" si="80"/>
        <v>150000</v>
      </c>
      <c r="I648" s="72">
        <v>0</v>
      </c>
      <c r="J648" s="72">
        <v>0</v>
      </c>
      <c r="K648" s="72">
        <v>0</v>
      </c>
    </row>
    <row r="649" spans="1:11" ht="14.25">
      <c r="A649" s="54"/>
      <c r="B649" s="107"/>
      <c r="C649" s="65">
        <v>41</v>
      </c>
      <c r="D649" s="73" t="s">
        <v>790</v>
      </c>
      <c r="E649" s="121">
        <f t="shared" si="80"/>
        <v>0</v>
      </c>
      <c r="F649" s="121">
        <f t="shared" si="80"/>
        <v>0</v>
      </c>
      <c r="G649" s="121">
        <f t="shared" si="80"/>
        <v>0</v>
      </c>
      <c r="H649" s="121">
        <f t="shared" si="80"/>
        <v>150000</v>
      </c>
      <c r="I649" s="72">
        <v>0</v>
      </c>
      <c r="J649" s="72">
        <v>0</v>
      </c>
      <c r="K649" s="72">
        <v>0</v>
      </c>
    </row>
    <row r="650" spans="1:11" ht="14.25">
      <c r="A650" s="54"/>
      <c r="B650" s="107"/>
      <c r="C650" s="65">
        <v>412</v>
      </c>
      <c r="D650" s="73" t="s">
        <v>791</v>
      </c>
      <c r="E650" s="121">
        <f t="shared" si="80"/>
        <v>0</v>
      </c>
      <c r="F650" s="121">
        <f t="shared" si="80"/>
        <v>0</v>
      </c>
      <c r="G650" s="121">
        <f t="shared" si="80"/>
        <v>0</v>
      </c>
      <c r="H650" s="121">
        <f t="shared" si="80"/>
        <v>150000</v>
      </c>
      <c r="I650" s="72">
        <v>0</v>
      </c>
      <c r="J650" s="72">
        <v>0</v>
      </c>
      <c r="K650" s="72">
        <v>0</v>
      </c>
    </row>
    <row r="651" spans="1:11" ht="14.25">
      <c r="A651" s="108" t="s">
        <v>193</v>
      </c>
      <c r="B651" s="107"/>
      <c r="C651" s="66">
        <v>4126</v>
      </c>
      <c r="D651" s="74" t="s">
        <v>194</v>
      </c>
      <c r="E651" s="122">
        <v>0</v>
      </c>
      <c r="F651" s="122">
        <v>0</v>
      </c>
      <c r="G651" s="122">
        <v>0</v>
      </c>
      <c r="H651" s="122">
        <v>150000</v>
      </c>
      <c r="I651" s="72">
        <v>0</v>
      </c>
      <c r="J651" s="72">
        <v>0</v>
      </c>
      <c r="K651" s="72">
        <v>0</v>
      </c>
    </row>
    <row r="652" spans="1:11" ht="14.25">
      <c r="A652" s="54"/>
      <c r="B652" s="107" t="s">
        <v>1041</v>
      </c>
      <c r="C652" s="65"/>
      <c r="D652" s="73" t="s">
        <v>1040</v>
      </c>
      <c r="E652" s="121">
        <f>E653+E658</f>
        <v>201393.13</v>
      </c>
      <c r="F652" s="121">
        <f>F653+F658</f>
        <v>300000</v>
      </c>
      <c r="G652" s="121">
        <f>G653+G658</f>
        <v>300000</v>
      </c>
      <c r="H652" s="121">
        <f>H653+H658</f>
        <v>80000</v>
      </c>
      <c r="I652" s="72">
        <f aca="true" t="shared" si="81" ref="I652:I704">F652/E652*100</f>
        <v>148.96238019638506</v>
      </c>
      <c r="J652" s="72">
        <f aca="true" t="shared" si="82" ref="J652:J711">G652/F652*100</f>
        <v>100</v>
      </c>
      <c r="K652" s="72">
        <f aca="true" t="shared" si="83" ref="K652:K711">H652/G652*100</f>
        <v>26.666666666666668</v>
      </c>
    </row>
    <row r="653" spans="1:11" ht="14.25">
      <c r="A653" s="54"/>
      <c r="B653" s="107" t="s">
        <v>1042</v>
      </c>
      <c r="C653" s="65"/>
      <c r="D653" s="73" t="s">
        <v>1043</v>
      </c>
      <c r="E653" s="121">
        <f aca="true" t="shared" si="84" ref="E653:H656">E654</f>
        <v>9548.13</v>
      </c>
      <c r="F653" s="121">
        <f t="shared" si="84"/>
        <v>50000</v>
      </c>
      <c r="G653" s="121">
        <f t="shared" si="84"/>
        <v>50000</v>
      </c>
      <c r="H653" s="121">
        <f t="shared" si="84"/>
        <v>30000</v>
      </c>
      <c r="I653" s="72">
        <f t="shared" si="81"/>
        <v>523.6627486219815</v>
      </c>
      <c r="J653" s="72">
        <f t="shared" si="82"/>
        <v>100</v>
      </c>
      <c r="K653" s="72">
        <f t="shared" si="83"/>
        <v>60</v>
      </c>
    </row>
    <row r="654" spans="1:11" ht="14.25">
      <c r="A654" s="60"/>
      <c r="B654" s="107"/>
      <c r="C654" s="80">
        <v>3</v>
      </c>
      <c r="D654" s="81" t="s">
        <v>436</v>
      </c>
      <c r="E654" s="121">
        <f t="shared" si="84"/>
        <v>9548.13</v>
      </c>
      <c r="F654" s="121">
        <f t="shared" si="84"/>
        <v>50000</v>
      </c>
      <c r="G654" s="121">
        <f t="shared" si="84"/>
        <v>50000</v>
      </c>
      <c r="H654" s="121">
        <f t="shared" si="84"/>
        <v>30000</v>
      </c>
      <c r="I654" s="72">
        <f t="shared" si="81"/>
        <v>523.6627486219815</v>
      </c>
      <c r="J654" s="72">
        <f t="shared" si="82"/>
        <v>100</v>
      </c>
      <c r="K654" s="72">
        <f t="shared" si="83"/>
        <v>60</v>
      </c>
    </row>
    <row r="655" spans="1:11" ht="14.25">
      <c r="A655" s="60"/>
      <c r="B655" s="107"/>
      <c r="C655" s="80">
        <v>32</v>
      </c>
      <c r="D655" s="81" t="s">
        <v>236</v>
      </c>
      <c r="E655" s="121">
        <f t="shared" si="84"/>
        <v>9548.13</v>
      </c>
      <c r="F655" s="121">
        <f t="shared" si="84"/>
        <v>50000</v>
      </c>
      <c r="G655" s="121">
        <f t="shared" si="84"/>
        <v>50000</v>
      </c>
      <c r="H655" s="121">
        <f t="shared" si="84"/>
        <v>30000</v>
      </c>
      <c r="I655" s="72">
        <f t="shared" si="81"/>
        <v>523.6627486219815</v>
      </c>
      <c r="J655" s="72">
        <f t="shared" si="82"/>
        <v>100</v>
      </c>
      <c r="K655" s="72">
        <f t="shared" si="83"/>
        <v>60</v>
      </c>
    </row>
    <row r="656" spans="1:11" ht="14.25">
      <c r="A656" s="60"/>
      <c r="B656" s="107"/>
      <c r="C656" s="80">
        <v>323</v>
      </c>
      <c r="D656" s="81" t="s">
        <v>285</v>
      </c>
      <c r="E656" s="121">
        <f t="shared" si="84"/>
        <v>9548.13</v>
      </c>
      <c r="F656" s="121">
        <f t="shared" si="84"/>
        <v>50000</v>
      </c>
      <c r="G656" s="121">
        <f t="shared" si="84"/>
        <v>50000</v>
      </c>
      <c r="H656" s="121">
        <f t="shared" si="84"/>
        <v>30000</v>
      </c>
      <c r="I656" s="72">
        <f t="shared" si="81"/>
        <v>523.6627486219815</v>
      </c>
      <c r="J656" s="72">
        <f t="shared" si="82"/>
        <v>100</v>
      </c>
      <c r="K656" s="72">
        <f t="shared" si="83"/>
        <v>60</v>
      </c>
    </row>
    <row r="657" spans="1:11" ht="14.25">
      <c r="A657" s="60" t="s">
        <v>801</v>
      </c>
      <c r="B657" s="107"/>
      <c r="C657" s="66">
        <v>3237</v>
      </c>
      <c r="D657" s="74" t="s">
        <v>785</v>
      </c>
      <c r="E657" s="122">
        <v>9548.13</v>
      </c>
      <c r="F657" s="122">
        <v>50000</v>
      </c>
      <c r="G657" s="122">
        <v>50000</v>
      </c>
      <c r="H657" s="122">
        <v>30000</v>
      </c>
      <c r="I657" s="72">
        <f t="shared" si="81"/>
        <v>523.6627486219815</v>
      </c>
      <c r="J657" s="72">
        <f t="shared" si="82"/>
        <v>100</v>
      </c>
      <c r="K657" s="72">
        <f t="shared" si="83"/>
        <v>60</v>
      </c>
    </row>
    <row r="658" spans="1:11" ht="14.25">
      <c r="A658" s="60"/>
      <c r="B658" s="107" t="s">
        <v>1046</v>
      </c>
      <c r="C658" s="65"/>
      <c r="D658" s="73" t="s">
        <v>1059</v>
      </c>
      <c r="E658" s="121">
        <f>E659</f>
        <v>191845</v>
      </c>
      <c r="F658" s="121">
        <f>F659</f>
        <v>250000</v>
      </c>
      <c r="G658" s="121">
        <f>G659</f>
        <v>250000</v>
      </c>
      <c r="H658" s="121">
        <f>H659</f>
        <v>50000</v>
      </c>
      <c r="I658" s="72">
        <f t="shared" si="81"/>
        <v>130.313534363679</v>
      </c>
      <c r="J658" s="72">
        <f t="shared" si="82"/>
        <v>100</v>
      </c>
      <c r="K658" s="72">
        <f t="shared" si="83"/>
        <v>20</v>
      </c>
    </row>
    <row r="659" spans="1:11" ht="14.25">
      <c r="A659" s="60"/>
      <c r="B659" s="107"/>
      <c r="C659" s="65">
        <v>4</v>
      </c>
      <c r="D659" s="81" t="s">
        <v>988</v>
      </c>
      <c r="E659" s="121">
        <f>E661</f>
        <v>191845</v>
      </c>
      <c r="F659" s="121">
        <f>F661</f>
        <v>250000</v>
      </c>
      <c r="G659" s="121">
        <f>G661</f>
        <v>250000</v>
      </c>
      <c r="H659" s="121">
        <f>H661</f>
        <v>50000</v>
      </c>
      <c r="I659" s="72">
        <f t="shared" si="81"/>
        <v>130.313534363679</v>
      </c>
      <c r="J659" s="72">
        <f t="shared" si="82"/>
        <v>100</v>
      </c>
      <c r="K659" s="72">
        <f t="shared" si="83"/>
        <v>20</v>
      </c>
    </row>
    <row r="660" spans="1:11" ht="14.25">
      <c r="A660" s="60"/>
      <c r="B660" s="107"/>
      <c r="C660" s="65">
        <v>41</v>
      </c>
      <c r="D660" s="73" t="s">
        <v>790</v>
      </c>
      <c r="E660" s="121">
        <f>E661</f>
        <v>191845</v>
      </c>
      <c r="F660" s="121">
        <f>F661</f>
        <v>250000</v>
      </c>
      <c r="G660" s="121">
        <f>G661</f>
        <v>250000</v>
      </c>
      <c r="H660" s="121">
        <f>H661</f>
        <v>50000</v>
      </c>
      <c r="I660" s="72">
        <f t="shared" si="81"/>
        <v>130.313534363679</v>
      </c>
      <c r="J660" s="72">
        <f t="shared" si="82"/>
        <v>100</v>
      </c>
      <c r="K660" s="72">
        <f t="shared" si="83"/>
        <v>20</v>
      </c>
    </row>
    <row r="661" spans="1:11" ht="14.25">
      <c r="A661" s="60"/>
      <c r="B661" s="107"/>
      <c r="C661" s="65">
        <v>412</v>
      </c>
      <c r="D661" s="73" t="s">
        <v>791</v>
      </c>
      <c r="E661" s="121">
        <f>E662+E663+E664</f>
        <v>191845</v>
      </c>
      <c r="F661" s="121">
        <f>F662+F663+F664</f>
        <v>250000</v>
      </c>
      <c r="G661" s="121">
        <f>G662+G663+G664</f>
        <v>250000</v>
      </c>
      <c r="H661" s="121">
        <f>H662+H663+H664</f>
        <v>50000</v>
      </c>
      <c r="I661" s="72">
        <f t="shared" si="81"/>
        <v>130.313534363679</v>
      </c>
      <c r="J661" s="72">
        <f t="shared" si="82"/>
        <v>100</v>
      </c>
      <c r="K661" s="72">
        <f t="shared" si="83"/>
        <v>20</v>
      </c>
    </row>
    <row r="662" spans="1:11" ht="14.25">
      <c r="A662" s="60" t="s">
        <v>794</v>
      </c>
      <c r="B662" s="107"/>
      <c r="C662" s="66">
        <v>4126</v>
      </c>
      <c r="D662" s="74" t="s">
        <v>1058</v>
      </c>
      <c r="E662" s="122">
        <v>0</v>
      </c>
      <c r="F662" s="122">
        <v>250000</v>
      </c>
      <c r="G662" s="122">
        <v>250000</v>
      </c>
      <c r="H662" s="122">
        <v>50000</v>
      </c>
      <c r="I662" s="72"/>
      <c r="J662" s="72">
        <f t="shared" si="82"/>
        <v>100</v>
      </c>
      <c r="K662" s="72">
        <f t="shared" si="83"/>
        <v>20</v>
      </c>
    </row>
    <row r="663" spans="1:11" ht="14.25">
      <c r="A663" s="60" t="s">
        <v>848</v>
      </c>
      <c r="B663" s="107"/>
      <c r="C663" s="66">
        <v>4126</v>
      </c>
      <c r="D663" s="74" t="s">
        <v>1057</v>
      </c>
      <c r="E663" s="122">
        <v>0</v>
      </c>
      <c r="F663" s="122">
        <v>0</v>
      </c>
      <c r="G663" s="122">
        <v>0</v>
      </c>
      <c r="H663" s="122">
        <v>0</v>
      </c>
      <c r="I663" s="72">
        <v>0</v>
      </c>
      <c r="J663" s="72">
        <v>0</v>
      </c>
      <c r="K663" s="72">
        <v>0</v>
      </c>
    </row>
    <row r="664" spans="1:12" ht="14.25">
      <c r="A664" s="60" t="s">
        <v>1044</v>
      </c>
      <c r="B664" s="107"/>
      <c r="C664" s="66">
        <v>4126</v>
      </c>
      <c r="D664" s="74" t="s">
        <v>1056</v>
      </c>
      <c r="E664" s="122">
        <v>191845</v>
      </c>
      <c r="F664" s="122">
        <v>0</v>
      </c>
      <c r="G664" s="122">
        <v>0</v>
      </c>
      <c r="H664" s="122">
        <v>0</v>
      </c>
      <c r="I664" s="72">
        <v>0</v>
      </c>
      <c r="J664" s="72">
        <v>0</v>
      </c>
      <c r="K664" s="72">
        <v>0</v>
      </c>
      <c r="L664" s="1" t="s">
        <v>840</v>
      </c>
    </row>
    <row r="665" spans="1:11" ht="14.25">
      <c r="A665" s="60"/>
      <c r="B665" s="107" t="s">
        <v>1049</v>
      </c>
      <c r="C665" s="66" t="s">
        <v>840</v>
      </c>
      <c r="D665" s="81" t="s">
        <v>1047</v>
      </c>
      <c r="E665" s="122"/>
      <c r="F665" s="122"/>
      <c r="G665" s="122"/>
      <c r="H665" s="122"/>
      <c r="I665" s="72"/>
      <c r="J665" s="72"/>
      <c r="K665" s="72"/>
    </row>
    <row r="666" spans="1:11" s="2" customFormat="1" ht="15">
      <c r="A666" s="60"/>
      <c r="B666" s="107"/>
      <c r="C666" s="66"/>
      <c r="D666" s="81" t="s">
        <v>1048</v>
      </c>
      <c r="E666" s="121">
        <f>E667+E673</f>
        <v>72646.61</v>
      </c>
      <c r="F666" s="121">
        <f>F667+F673</f>
        <v>474400</v>
      </c>
      <c r="G666" s="121">
        <f>G667+G673</f>
        <v>474400</v>
      </c>
      <c r="H666" s="121">
        <f>H667+H673</f>
        <v>0</v>
      </c>
      <c r="I666" s="72">
        <f t="shared" si="81"/>
        <v>653.0242773888555</v>
      </c>
      <c r="J666" s="72">
        <f t="shared" si="82"/>
        <v>100</v>
      </c>
      <c r="K666" s="72">
        <f t="shared" si="83"/>
        <v>0</v>
      </c>
    </row>
    <row r="667" spans="1:11" ht="14.25">
      <c r="A667" s="54"/>
      <c r="B667" s="107" t="s">
        <v>1050</v>
      </c>
      <c r="C667" s="65"/>
      <c r="D667" s="73" t="s">
        <v>1051</v>
      </c>
      <c r="E667" s="121">
        <f>E668</f>
        <v>72646.61</v>
      </c>
      <c r="F667" s="121">
        <f>F668</f>
        <v>300000</v>
      </c>
      <c r="G667" s="121">
        <f>G668</f>
        <v>300000</v>
      </c>
      <c r="H667" s="121">
        <f>H668</f>
        <v>0</v>
      </c>
      <c r="I667" s="72">
        <f t="shared" si="81"/>
        <v>412.9580168985173</v>
      </c>
      <c r="J667" s="72">
        <f t="shared" si="82"/>
        <v>100</v>
      </c>
      <c r="K667" s="72">
        <f t="shared" si="83"/>
        <v>0</v>
      </c>
    </row>
    <row r="668" spans="1:11" ht="14.25">
      <c r="A668" s="54"/>
      <c r="B668" s="107"/>
      <c r="C668" s="65">
        <v>4</v>
      </c>
      <c r="D668" s="81" t="s">
        <v>988</v>
      </c>
      <c r="E668" s="121">
        <f>E670</f>
        <v>72646.61</v>
      </c>
      <c r="F668" s="121">
        <f>F670</f>
        <v>300000</v>
      </c>
      <c r="G668" s="121">
        <f>G670</f>
        <v>300000</v>
      </c>
      <c r="H668" s="121">
        <f>H670</f>
        <v>0</v>
      </c>
      <c r="I668" s="72">
        <f t="shared" si="81"/>
        <v>412.9580168985173</v>
      </c>
      <c r="J668" s="72">
        <f t="shared" si="82"/>
        <v>100</v>
      </c>
      <c r="K668" s="72">
        <f t="shared" si="83"/>
        <v>0</v>
      </c>
    </row>
    <row r="669" spans="1:11" ht="14.25">
      <c r="A669" s="60"/>
      <c r="B669" s="107"/>
      <c r="C669" s="65">
        <v>45</v>
      </c>
      <c r="D669" s="73" t="s">
        <v>1052</v>
      </c>
      <c r="E669" s="121"/>
      <c r="F669" s="121"/>
      <c r="G669" s="121"/>
      <c r="H669" s="121"/>
      <c r="I669" s="72"/>
      <c r="J669" s="72"/>
      <c r="K669" s="72"/>
    </row>
    <row r="670" spans="1:11" ht="14.25">
      <c r="A670" s="60"/>
      <c r="B670" s="107"/>
      <c r="C670" s="65"/>
      <c r="D670" s="73" t="s">
        <v>907</v>
      </c>
      <c r="E670" s="121">
        <f aca="true" t="shared" si="85" ref="E670:H671">E671</f>
        <v>72646.61</v>
      </c>
      <c r="F670" s="121">
        <f t="shared" si="85"/>
        <v>300000</v>
      </c>
      <c r="G670" s="121">
        <f t="shared" si="85"/>
        <v>300000</v>
      </c>
      <c r="H670" s="121">
        <f t="shared" si="85"/>
        <v>0</v>
      </c>
      <c r="I670" s="72">
        <f t="shared" si="81"/>
        <v>412.9580168985173</v>
      </c>
      <c r="J670" s="72">
        <f t="shared" si="82"/>
        <v>100</v>
      </c>
      <c r="K670" s="72">
        <f t="shared" si="83"/>
        <v>0</v>
      </c>
    </row>
    <row r="671" spans="1:11" ht="14.25">
      <c r="A671" s="60"/>
      <c r="B671" s="107"/>
      <c r="C671" s="65">
        <v>451</v>
      </c>
      <c r="D671" s="73" t="s">
        <v>698</v>
      </c>
      <c r="E671" s="121">
        <f t="shared" si="85"/>
        <v>72646.61</v>
      </c>
      <c r="F671" s="121">
        <f t="shared" si="85"/>
        <v>300000</v>
      </c>
      <c r="G671" s="121">
        <f t="shared" si="85"/>
        <v>300000</v>
      </c>
      <c r="H671" s="121">
        <f t="shared" si="85"/>
        <v>0</v>
      </c>
      <c r="I671" s="72">
        <f t="shared" si="81"/>
        <v>412.9580168985173</v>
      </c>
      <c r="J671" s="72">
        <f t="shared" si="82"/>
        <v>100</v>
      </c>
      <c r="K671" s="72">
        <f t="shared" si="83"/>
        <v>0</v>
      </c>
    </row>
    <row r="672" spans="1:11" s="2" customFormat="1" ht="15">
      <c r="A672" s="108" t="s">
        <v>911</v>
      </c>
      <c r="B672" s="107"/>
      <c r="C672" s="66">
        <v>4511</v>
      </c>
      <c r="D672" s="74" t="s">
        <v>698</v>
      </c>
      <c r="E672" s="122">
        <v>72646.61</v>
      </c>
      <c r="F672" s="122">
        <v>300000</v>
      </c>
      <c r="G672" s="122">
        <v>300000</v>
      </c>
      <c r="H672" s="122">
        <v>0</v>
      </c>
      <c r="I672" s="72">
        <f t="shared" si="81"/>
        <v>412.9580168985173</v>
      </c>
      <c r="J672" s="72">
        <f t="shared" si="82"/>
        <v>100</v>
      </c>
      <c r="K672" s="72">
        <f t="shared" si="83"/>
        <v>0</v>
      </c>
    </row>
    <row r="673" spans="1:11" s="2" customFormat="1" ht="15">
      <c r="A673" s="54"/>
      <c r="B673" s="107" t="s">
        <v>1054</v>
      </c>
      <c r="C673" s="65"/>
      <c r="D673" s="73" t="s">
        <v>1053</v>
      </c>
      <c r="E673" s="121">
        <f>E674</f>
        <v>0</v>
      </c>
      <c r="F673" s="121">
        <f>F674</f>
        <v>174400</v>
      </c>
      <c r="G673" s="121">
        <f>G674</f>
        <v>174400</v>
      </c>
      <c r="H673" s="121">
        <f>H674</f>
        <v>0</v>
      </c>
      <c r="I673" s="72">
        <v>0</v>
      </c>
      <c r="J673" s="72">
        <f t="shared" si="82"/>
        <v>100</v>
      </c>
      <c r="K673" s="72">
        <f t="shared" si="83"/>
        <v>0</v>
      </c>
    </row>
    <row r="674" spans="1:11" s="2" customFormat="1" ht="15">
      <c r="A674" s="54"/>
      <c r="B674" s="107"/>
      <c r="C674" s="80">
        <v>4</v>
      </c>
      <c r="D674" s="81" t="s">
        <v>988</v>
      </c>
      <c r="E674" s="121">
        <f>E676</f>
        <v>0</v>
      </c>
      <c r="F674" s="121">
        <f>F676</f>
        <v>174400</v>
      </c>
      <c r="G674" s="121">
        <f>G676</f>
        <v>174400</v>
      </c>
      <c r="H674" s="121">
        <f>H676</f>
        <v>0</v>
      </c>
      <c r="I674" s="72">
        <v>0</v>
      </c>
      <c r="J674" s="72">
        <f t="shared" si="82"/>
        <v>100</v>
      </c>
      <c r="K674" s="72">
        <f t="shared" si="83"/>
        <v>0</v>
      </c>
    </row>
    <row r="675" spans="1:11" ht="14.25">
      <c r="A675" s="54"/>
      <c r="B675" s="107"/>
      <c r="C675" s="65">
        <v>42</v>
      </c>
      <c r="D675" s="73" t="s">
        <v>331</v>
      </c>
      <c r="E675" s="121"/>
      <c r="F675" s="121"/>
      <c r="G675" s="121"/>
      <c r="H675" s="121"/>
      <c r="I675" s="72"/>
      <c r="J675" s="72"/>
      <c r="K675" s="72"/>
    </row>
    <row r="676" spans="1:15" ht="14.25">
      <c r="A676" s="54"/>
      <c r="B676" s="107"/>
      <c r="C676" s="65"/>
      <c r="D676" s="73" t="s">
        <v>332</v>
      </c>
      <c r="E676" s="121">
        <f aca="true" t="shared" si="86" ref="E676:H677">E677</f>
        <v>0</v>
      </c>
      <c r="F676" s="121">
        <f t="shared" si="86"/>
        <v>174400</v>
      </c>
      <c r="G676" s="121">
        <f t="shared" si="86"/>
        <v>174400</v>
      </c>
      <c r="H676" s="121">
        <f t="shared" si="86"/>
        <v>0</v>
      </c>
      <c r="I676" s="72">
        <v>0</v>
      </c>
      <c r="J676" s="72">
        <f t="shared" si="82"/>
        <v>100</v>
      </c>
      <c r="K676" s="72">
        <f t="shared" si="83"/>
        <v>0</v>
      </c>
      <c r="O676" s="1" t="s">
        <v>840</v>
      </c>
    </row>
    <row r="677" spans="1:15" ht="14.25">
      <c r="A677" s="60"/>
      <c r="B677" s="107"/>
      <c r="C677" s="65">
        <v>422</v>
      </c>
      <c r="D677" s="73" t="s">
        <v>333</v>
      </c>
      <c r="E677" s="121">
        <f t="shared" si="86"/>
        <v>0</v>
      </c>
      <c r="F677" s="121">
        <f t="shared" si="86"/>
        <v>174400</v>
      </c>
      <c r="G677" s="121">
        <f t="shared" si="86"/>
        <v>174400</v>
      </c>
      <c r="H677" s="121">
        <f t="shared" si="86"/>
        <v>0</v>
      </c>
      <c r="I677" s="72">
        <v>0</v>
      </c>
      <c r="J677" s="72">
        <f t="shared" si="82"/>
        <v>100</v>
      </c>
      <c r="K677" s="72">
        <f t="shared" si="83"/>
        <v>0</v>
      </c>
      <c r="O677" s="1" t="s">
        <v>840</v>
      </c>
    </row>
    <row r="678" spans="1:11" ht="14.25">
      <c r="A678" s="60" t="s">
        <v>912</v>
      </c>
      <c r="B678" s="107"/>
      <c r="C678" s="66">
        <v>4221</v>
      </c>
      <c r="D678" s="74" t="s">
        <v>462</v>
      </c>
      <c r="E678" s="122">
        <v>0</v>
      </c>
      <c r="F678" s="122">
        <v>174400</v>
      </c>
      <c r="G678" s="122">
        <v>174400</v>
      </c>
      <c r="H678" s="122">
        <v>0</v>
      </c>
      <c r="I678" s="72">
        <v>0</v>
      </c>
      <c r="J678" s="72">
        <f t="shared" si="82"/>
        <v>100</v>
      </c>
      <c r="K678" s="72">
        <f t="shared" si="83"/>
        <v>0</v>
      </c>
    </row>
    <row r="679" spans="1:11" ht="14.25">
      <c r="A679" s="54"/>
      <c r="B679" s="107" t="s">
        <v>135</v>
      </c>
      <c r="C679" s="65"/>
      <c r="D679" s="73" t="s">
        <v>136</v>
      </c>
      <c r="E679" s="121">
        <f aca="true" t="shared" si="87" ref="E679:H680">E680</f>
        <v>0</v>
      </c>
      <c r="F679" s="121">
        <f t="shared" si="87"/>
        <v>225000</v>
      </c>
      <c r="G679" s="121">
        <f t="shared" si="87"/>
        <v>225000</v>
      </c>
      <c r="H679" s="121">
        <f t="shared" si="87"/>
        <v>20000</v>
      </c>
      <c r="I679" s="72">
        <v>0</v>
      </c>
      <c r="J679" s="72">
        <f t="shared" si="82"/>
        <v>100</v>
      </c>
      <c r="K679" s="72">
        <f t="shared" si="83"/>
        <v>8.88888888888889</v>
      </c>
    </row>
    <row r="680" spans="1:11" ht="14.25">
      <c r="A680" s="54"/>
      <c r="B680" s="107" t="s">
        <v>137</v>
      </c>
      <c r="C680" s="65"/>
      <c r="D680" s="73" t="s">
        <v>138</v>
      </c>
      <c r="E680" s="121">
        <f t="shared" si="87"/>
        <v>0</v>
      </c>
      <c r="F680" s="121">
        <f t="shared" si="87"/>
        <v>225000</v>
      </c>
      <c r="G680" s="121">
        <f t="shared" si="87"/>
        <v>225000</v>
      </c>
      <c r="H680" s="121">
        <f t="shared" si="87"/>
        <v>20000</v>
      </c>
      <c r="I680" s="72">
        <v>0</v>
      </c>
      <c r="J680" s="72">
        <f t="shared" si="82"/>
        <v>100</v>
      </c>
      <c r="K680" s="72">
        <f t="shared" si="83"/>
        <v>8.88888888888889</v>
      </c>
    </row>
    <row r="681" spans="1:12" ht="14.25">
      <c r="A681" s="54"/>
      <c r="B681" s="107"/>
      <c r="C681" s="80">
        <v>4</v>
      </c>
      <c r="D681" s="81" t="s">
        <v>988</v>
      </c>
      <c r="E681" s="121">
        <f>E685</f>
        <v>0</v>
      </c>
      <c r="F681" s="121">
        <f>F685</f>
        <v>225000</v>
      </c>
      <c r="G681" s="121">
        <f>G685</f>
        <v>225000</v>
      </c>
      <c r="H681" s="121">
        <f>H685</f>
        <v>20000</v>
      </c>
      <c r="I681" s="72">
        <v>0</v>
      </c>
      <c r="J681" s="72">
        <f t="shared" si="82"/>
        <v>100</v>
      </c>
      <c r="K681" s="72">
        <f t="shared" si="83"/>
        <v>8.88888888888889</v>
      </c>
      <c r="L681" s="1" t="s">
        <v>840</v>
      </c>
    </row>
    <row r="682" spans="1:11" ht="14.25">
      <c r="A682" s="60"/>
      <c r="B682" s="107"/>
      <c r="C682" s="65">
        <v>42</v>
      </c>
      <c r="D682" s="73" t="s">
        <v>331</v>
      </c>
      <c r="E682" s="122"/>
      <c r="F682" s="122"/>
      <c r="G682" s="122"/>
      <c r="H682" s="122"/>
      <c r="I682" s="72"/>
      <c r="J682" s="72"/>
      <c r="K682" s="72"/>
    </row>
    <row r="683" spans="1:11" ht="14.25">
      <c r="A683" s="60"/>
      <c r="B683" s="107"/>
      <c r="C683" s="65"/>
      <c r="D683" s="73" t="s">
        <v>332</v>
      </c>
      <c r="E683" s="121">
        <f>E685</f>
        <v>0</v>
      </c>
      <c r="F683" s="121">
        <f>F685</f>
        <v>225000</v>
      </c>
      <c r="G683" s="121">
        <f>G685</f>
        <v>225000</v>
      </c>
      <c r="H683" s="121">
        <f>H685</f>
        <v>20000</v>
      </c>
      <c r="I683" s="72">
        <v>0</v>
      </c>
      <c r="J683" s="72">
        <f t="shared" si="82"/>
        <v>100</v>
      </c>
      <c r="K683" s="72">
        <f t="shared" si="83"/>
        <v>8.88888888888889</v>
      </c>
    </row>
    <row r="684" spans="1:11" ht="14.25">
      <c r="A684" s="60"/>
      <c r="B684" s="107"/>
      <c r="C684" s="65">
        <v>421</v>
      </c>
      <c r="D684" s="73" t="s">
        <v>352</v>
      </c>
      <c r="E684" s="121">
        <f>E685</f>
        <v>0</v>
      </c>
      <c r="F684" s="121">
        <f>F685</f>
        <v>225000</v>
      </c>
      <c r="G684" s="121">
        <f>G685</f>
        <v>225000</v>
      </c>
      <c r="H684" s="121">
        <f>H685</f>
        <v>20000</v>
      </c>
      <c r="I684" s="72">
        <v>0</v>
      </c>
      <c r="J684" s="72">
        <f t="shared" si="82"/>
        <v>100</v>
      </c>
      <c r="K684" s="72">
        <f t="shared" si="83"/>
        <v>8.88888888888889</v>
      </c>
    </row>
    <row r="685" spans="1:11" ht="14.25">
      <c r="A685" s="60"/>
      <c r="B685" s="107"/>
      <c r="C685" s="66">
        <v>4214</v>
      </c>
      <c r="D685" s="74" t="s">
        <v>916</v>
      </c>
      <c r="E685" s="122">
        <v>0</v>
      </c>
      <c r="F685" s="122">
        <v>225000</v>
      </c>
      <c r="G685" s="122">
        <v>225000</v>
      </c>
      <c r="H685" s="122">
        <v>20000</v>
      </c>
      <c r="I685" s="72">
        <v>0</v>
      </c>
      <c r="J685" s="72">
        <f t="shared" si="82"/>
        <v>100</v>
      </c>
      <c r="K685" s="72">
        <f t="shared" si="83"/>
        <v>8.88888888888889</v>
      </c>
    </row>
    <row r="686" spans="1:11" ht="14.25">
      <c r="A686" s="60"/>
      <c r="B686" s="107"/>
      <c r="C686" s="66"/>
      <c r="D686" s="16"/>
      <c r="E686" s="74"/>
      <c r="F686" s="74"/>
      <c r="G686" s="74"/>
      <c r="H686" s="74"/>
      <c r="I686" s="72"/>
      <c r="J686" s="72"/>
      <c r="K686" s="72"/>
    </row>
    <row r="687" spans="1:11" ht="14.25">
      <c r="A687" s="54"/>
      <c r="B687" s="107" t="s">
        <v>1061</v>
      </c>
      <c r="C687" s="65"/>
      <c r="D687" s="19" t="s">
        <v>511</v>
      </c>
      <c r="E687" s="123">
        <f>E689+E718</f>
        <v>2378618.54</v>
      </c>
      <c r="F687" s="123">
        <f>F689+F718</f>
        <v>2593500</v>
      </c>
      <c r="G687" s="123">
        <f>G689+G718</f>
        <v>2593500</v>
      </c>
      <c r="H687" s="123">
        <f>H689+H718+H758</f>
        <v>4540000</v>
      </c>
      <c r="I687" s="72">
        <f t="shared" si="81"/>
        <v>109.0338764449385</v>
      </c>
      <c r="J687" s="72">
        <f t="shared" si="82"/>
        <v>100</v>
      </c>
      <c r="K687" s="72">
        <f t="shared" si="83"/>
        <v>175.0530171582803</v>
      </c>
    </row>
    <row r="688" spans="1:11" ht="14.25">
      <c r="A688" s="54"/>
      <c r="B688" s="107"/>
      <c r="C688" s="65"/>
      <c r="D688" s="19" t="s">
        <v>208</v>
      </c>
      <c r="E688" s="73"/>
      <c r="F688" s="73"/>
      <c r="G688" s="73"/>
      <c r="H688" s="73"/>
      <c r="I688" s="72"/>
      <c r="J688" s="72"/>
      <c r="K688" s="72"/>
    </row>
    <row r="689" spans="1:11" s="2" customFormat="1" ht="15">
      <c r="A689" s="54"/>
      <c r="B689" s="107" t="s">
        <v>1063</v>
      </c>
      <c r="C689" s="65"/>
      <c r="D689" s="73" t="s">
        <v>1062</v>
      </c>
      <c r="E689" s="123">
        <f>E690+E699</f>
        <v>2120894.58</v>
      </c>
      <c r="F689" s="123">
        <f>F690+F699+F706</f>
        <v>2190000</v>
      </c>
      <c r="G689" s="123">
        <f>G690+G699+G706</f>
        <v>2190000</v>
      </c>
      <c r="H689" s="123">
        <f>H690+H699+H706</f>
        <v>3715000</v>
      </c>
      <c r="I689" s="72">
        <f t="shared" si="81"/>
        <v>103.258314706052</v>
      </c>
      <c r="J689" s="72">
        <f t="shared" si="82"/>
        <v>100</v>
      </c>
      <c r="K689" s="72">
        <f t="shared" si="83"/>
        <v>169.63470319634703</v>
      </c>
    </row>
    <row r="690" spans="1:11" s="2" customFormat="1" ht="15">
      <c r="A690" s="54"/>
      <c r="B690" s="107" t="s">
        <v>1065</v>
      </c>
      <c r="C690" s="65"/>
      <c r="D690" s="73" t="s">
        <v>1064</v>
      </c>
      <c r="E690" s="123">
        <f>E691+E695</f>
        <v>77991.47</v>
      </c>
      <c r="F690" s="123">
        <f>F691+F695</f>
        <v>30000</v>
      </c>
      <c r="G690" s="123">
        <f>G691+G695</f>
        <v>30000</v>
      </c>
      <c r="H690" s="123">
        <f>H691+H695</f>
        <v>15000</v>
      </c>
      <c r="I690" s="72">
        <f t="shared" si="81"/>
        <v>38.46574503596355</v>
      </c>
      <c r="J690" s="72">
        <f t="shared" si="82"/>
        <v>100</v>
      </c>
      <c r="K690" s="72">
        <f t="shared" si="83"/>
        <v>50</v>
      </c>
    </row>
    <row r="691" spans="1:11" s="2" customFormat="1" ht="15">
      <c r="A691" s="54"/>
      <c r="B691" s="107"/>
      <c r="C691" s="65">
        <v>3</v>
      </c>
      <c r="D691" s="73" t="s">
        <v>436</v>
      </c>
      <c r="E691" s="123">
        <f aca="true" t="shared" si="88" ref="E691:H693">E692</f>
        <v>45344.96</v>
      </c>
      <c r="F691" s="123">
        <f t="shared" si="88"/>
        <v>30000</v>
      </c>
      <c r="G691" s="123">
        <f t="shared" si="88"/>
        <v>30000</v>
      </c>
      <c r="H691" s="123">
        <f t="shared" si="88"/>
        <v>15000</v>
      </c>
      <c r="I691" s="72">
        <f t="shared" si="81"/>
        <v>66.15950262168056</v>
      </c>
      <c r="J691" s="72">
        <f t="shared" si="82"/>
        <v>100</v>
      </c>
      <c r="K691" s="72">
        <f t="shared" si="83"/>
        <v>50</v>
      </c>
    </row>
    <row r="692" spans="1:11" ht="14.25">
      <c r="A692" s="54"/>
      <c r="B692" s="107"/>
      <c r="C692" s="65">
        <v>32</v>
      </c>
      <c r="D692" s="73" t="s">
        <v>236</v>
      </c>
      <c r="E692" s="123">
        <f t="shared" si="88"/>
        <v>45344.96</v>
      </c>
      <c r="F692" s="123">
        <f t="shared" si="88"/>
        <v>30000</v>
      </c>
      <c r="G692" s="123">
        <f t="shared" si="88"/>
        <v>30000</v>
      </c>
      <c r="H692" s="123">
        <f t="shared" si="88"/>
        <v>15000</v>
      </c>
      <c r="I692" s="72">
        <f t="shared" si="81"/>
        <v>66.15950262168056</v>
      </c>
      <c r="J692" s="72">
        <f t="shared" si="82"/>
        <v>100</v>
      </c>
      <c r="K692" s="72">
        <f t="shared" si="83"/>
        <v>50</v>
      </c>
    </row>
    <row r="693" spans="1:11" ht="14.25">
      <c r="A693" s="54"/>
      <c r="B693" s="107"/>
      <c r="C693" s="65">
        <v>323</v>
      </c>
      <c r="D693" s="73" t="s">
        <v>285</v>
      </c>
      <c r="E693" s="123">
        <f t="shared" si="88"/>
        <v>45344.96</v>
      </c>
      <c r="F693" s="123">
        <f t="shared" si="88"/>
        <v>30000</v>
      </c>
      <c r="G693" s="123">
        <f t="shared" si="88"/>
        <v>30000</v>
      </c>
      <c r="H693" s="123">
        <f t="shared" si="88"/>
        <v>15000</v>
      </c>
      <c r="I693" s="72">
        <f t="shared" si="81"/>
        <v>66.15950262168056</v>
      </c>
      <c r="J693" s="72">
        <f t="shared" si="82"/>
        <v>100</v>
      </c>
      <c r="K693" s="72">
        <f t="shared" si="83"/>
        <v>50</v>
      </c>
    </row>
    <row r="694" spans="1:11" ht="14.25">
      <c r="A694" s="60" t="s">
        <v>624</v>
      </c>
      <c r="B694" s="107"/>
      <c r="C694" s="66">
        <v>3232</v>
      </c>
      <c r="D694" s="74" t="s">
        <v>550</v>
      </c>
      <c r="E694" s="124">
        <v>45344.96</v>
      </c>
      <c r="F694" s="124">
        <v>30000</v>
      </c>
      <c r="G694" s="124">
        <v>30000</v>
      </c>
      <c r="H694" s="124">
        <v>15000</v>
      </c>
      <c r="I694" s="72">
        <f t="shared" si="81"/>
        <v>66.15950262168056</v>
      </c>
      <c r="J694" s="72">
        <f t="shared" si="82"/>
        <v>100</v>
      </c>
      <c r="K694" s="72">
        <f t="shared" si="83"/>
        <v>50</v>
      </c>
    </row>
    <row r="695" spans="1:11" ht="14.25">
      <c r="A695" s="60"/>
      <c r="B695" s="107"/>
      <c r="C695" s="80">
        <v>3</v>
      </c>
      <c r="D695" s="81" t="s">
        <v>436</v>
      </c>
      <c r="E695" s="123">
        <f aca="true" t="shared" si="89" ref="E695:H697">E696</f>
        <v>32646.51</v>
      </c>
      <c r="F695" s="123">
        <f t="shared" si="89"/>
        <v>0</v>
      </c>
      <c r="G695" s="123">
        <f t="shared" si="89"/>
        <v>0</v>
      </c>
      <c r="H695" s="123">
        <f t="shared" si="89"/>
        <v>0</v>
      </c>
      <c r="I695" s="72">
        <f t="shared" si="81"/>
        <v>0</v>
      </c>
      <c r="J695" s="72">
        <v>0</v>
      </c>
      <c r="K695" s="72">
        <v>0</v>
      </c>
    </row>
    <row r="696" spans="1:11" ht="14.25">
      <c r="A696" s="60"/>
      <c r="B696" s="107"/>
      <c r="C696" s="80">
        <v>32</v>
      </c>
      <c r="D696" s="81" t="s">
        <v>236</v>
      </c>
      <c r="E696" s="123">
        <f t="shared" si="89"/>
        <v>32646.51</v>
      </c>
      <c r="F696" s="123">
        <f t="shared" si="89"/>
        <v>0</v>
      </c>
      <c r="G696" s="123">
        <f t="shared" si="89"/>
        <v>0</v>
      </c>
      <c r="H696" s="123">
        <f t="shared" si="89"/>
        <v>0</v>
      </c>
      <c r="I696" s="72">
        <f t="shared" si="81"/>
        <v>0</v>
      </c>
      <c r="J696" s="72">
        <v>0</v>
      </c>
      <c r="K696" s="72">
        <v>0</v>
      </c>
    </row>
    <row r="697" spans="1:11" ht="14.25">
      <c r="A697" s="60"/>
      <c r="B697" s="107"/>
      <c r="C697" s="80">
        <v>322</v>
      </c>
      <c r="D697" s="81" t="s">
        <v>882</v>
      </c>
      <c r="E697" s="123">
        <f t="shared" si="89"/>
        <v>32646.51</v>
      </c>
      <c r="F697" s="123">
        <f t="shared" si="89"/>
        <v>0</v>
      </c>
      <c r="G697" s="123">
        <f t="shared" si="89"/>
        <v>0</v>
      </c>
      <c r="H697" s="123">
        <f t="shared" si="89"/>
        <v>0</v>
      </c>
      <c r="I697" s="72">
        <f t="shared" si="81"/>
        <v>0</v>
      </c>
      <c r="J697" s="72">
        <v>0</v>
      </c>
      <c r="K697" s="72">
        <v>0</v>
      </c>
    </row>
    <row r="698" spans="1:13" ht="14.25">
      <c r="A698" s="60" t="s">
        <v>881</v>
      </c>
      <c r="B698" s="107"/>
      <c r="C698" s="66">
        <v>3224</v>
      </c>
      <c r="D698" s="74" t="s">
        <v>883</v>
      </c>
      <c r="E698" s="124">
        <v>32646.51</v>
      </c>
      <c r="F698" s="124">
        <v>0</v>
      </c>
      <c r="G698" s="124">
        <v>0</v>
      </c>
      <c r="H698" s="124">
        <v>0</v>
      </c>
      <c r="I698" s="72">
        <f t="shared" si="81"/>
        <v>0</v>
      </c>
      <c r="J698" s="72">
        <v>0</v>
      </c>
      <c r="K698" s="72">
        <v>0</v>
      </c>
      <c r="M698" s="1" t="s">
        <v>840</v>
      </c>
    </row>
    <row r="699" spans="1:11" s="2" customFormat="1" ht="15">
      <c r="A699" s="54"/>
      <c r="B699" s="107" t="s">
        <v>1066</v>
      </c>
      <c r="C699" s="65"/>
      <c r="D699" s="73" t="s">
        <v>1067</v>
      </c>
      <c r="E699" s="123">
        <f>E700</f>
        <v>2042903.11</v>
      </c>
      <c r="F699" s="123">
        <f>F700</f>
        <v>2060000</v>
      </c>
      <c r="G699" s="123">
        <f>G700</f>
        <v>2060000</v>
      </c>
      <c r="H699" s="123">
        <f>H700</f>
        <v>1100000</v>
      </c>
      <c r="I699" s="72">
        <f t="shared" si="81"/>
        <v>100.83689186806319</v>
      </c>
      <c r="J699" s="72">
        <f t="shared" si="82"/>
        <v>100</v>
      </c>
      <c r="K699" s="72">
        <f t="shared" si="83"/>
        <v>53.398058252427184</v>
      </c>
    </row>
    <row r="700" spans="1:11" s="2" customFormat="1" ht="15">
      <c r="A700" s="54"/>
      <c r="B700" s="107"/>
      <c r="C700" s="65">
        <v>4</v>
      </c>
      <c r="D700" s="73" t="s">
        <v>988</v>
      </c>
      <c r="E700" s="123">
        <f>E702</f>
        <v>2042903.11</v>
      </c>
      <c r="F700" s="123">
        <f>F702</f>
        <v>2060000</v>
      </c>
      <c r="G700" s="123">
        <f>G702</f>
        <v>2060000</v>
      </c>
      <c r="H700" s="123">
        <f>H702</f>
        <v>1100000</v>
      </c>
      <c r="I700" s="72">
        <f t="shared" si="81"/>
        <v>100.83689186806319</v>
      </c>
      <c r="J700" s="72">
        <f t="shared" si="82"/>
        <v>100</v>
      </c>
      <c r="K700" s="72">
        <f t="shared" si="83"/>
        <v>53.398058252427184</v>
      </c>
    </row>
    <row r="701" spans="1:11" ht="14.25">
      <c r="A701" s="54"/>
      <c r="B701" s="107"/>
      <c r="C701" s="65">
        <v>42</v>
      </c>
      <c r="D701" s="73" t="s">
        <v>331</v>
      </c>
      <c r="E701" s="123"/>
      <c r="F701" s="123"/>
      <c r="G701" s="123"/>
      <c r="H701" s="123"/>
      <c r="I701" s="72"/>
      <c r="J701" s="72"/>
      <c r="K701" s="72"/>
    </row>
    <row r="702" spans="1:11" ht="14.25">
      <c r="A702" s="54"/>
      <c r="B702" s="107"/>
      <c r="C702" s="65"/>
      <c r="D702" s="73" t="s">
        <v>332</v>
      </c>
      <c r="E702" s="123">
        <f aca="true" t="shared" si="90" ref="E702:H703">E703</f>
        <v>2042903.11</v>
      </c>
      <c r="F702" s="123">
        <f t="shared" si="90"/>
        <v>2060000</v>
      </c>
      <c r="G702" s="123">
        <f t="shared" si="90"/>
        <v>2060000</v>
      </c>
      <c r="H702" s="123">
        <f t="shared" si="90"/>
        <v>1100000</v>
      </c>
      <c r="I702" s="72">
        <f t="shared" si="81"/>
        <v>100.83689186806319</v>
      </c>
      <c r="J702" s="72">
        <f t="shared" si="82"/>
        <v>100</v>
      </c>
      <c r="K702" s="72">
        <f t="shared" si="83"/>
        <v>53.398058252427184</v>
      </c>
    </row>
    <row r="703" spans="1:11" ht="14.25">
      <c r="A703" s="54"/>
      <c r="B703" s="107"/>
      <c r="C703" s="65">
        <v>421</v>
      </c>
      <c r="D703" s="73" t="s">
        <v>352</v>
      </c>
      <c r="E703" s="123">
        <f t="shared" si="90"/>
        <v>2042903.11</v>
      </c>
      <c r="F703" s="123">
        <f t="shared" si="90"/>
        <v>2060000</v>
      </c>
      <c r="G703" s="123">
        <f t="shared" si="90"/>
        <v>2060000</v>
      </c>
      <c r="H703" s="123">
        <f t="shared" si="90"/>
        <v>1100000</v>
      </c>
      <c r="I703" s="72">
        <f t="shared" si="81"/>
        <v>100.83689186806319</v>
      </c>
      <c r="J703" s="72">
        <f t="shared" si="82"/>
        <v>100</v>
      </c>
      <c r="K703" s="72">
        <f t="shared" si="83"/>
        <v>53.398058252427184</v>
      </c>
    </row>
    <row r="704" spans="1:11" ht="14.25">
      <c r="A704" s="60" t="s">
        <v>626</v>
      </c>
      <c r="B704" s="107"/>
      <c r="C704" s="66">
        <v>4214</v>
      </c>
      <c r="D704" s="74" t="s">
        <v>787</v>
      </c>
      <c r="E704" s="124">
        <v>2042903.11</v>
      </c>
      <c r="F704" s="124">
        <v>2060000</v>
      </c>
      <c r="G704" s="124">
        <v>2060000</v>
      </c>
      <c r="H704" s="124">
        <v>1100000</v>
      </c>
      <c r="I704" s="72">
        <f t="shared" si="81"/>
        <v>100.83689186806319</v>
      </c>
      <c r="J704" s="72">
        <f t="shared" si="82"/>
        <v>100</v>
      </c>
      <c r="K704" s="72">
        <f t="shared" si="83"/>
        <v>53.398058252427184</v>
      </c>
    </row>
    <row r="705" spans="1:11" ht="14.25">
      <c r="A705" s="60"/>
      <c r="B705" s="107" t="s">
        <v>139</v>
      </c>
      <c r="C705" s="66"/>
      <c r="D705" s="81" t="s">
        <v>140</v>
      </c>
      <c r="E705" s="124"/>
      <c r="F705" s="124"/>
      <c r="G705" s="124"/>
      <c r="H705" s="124"/>
      <c r="I705" s="72"/>
      <c r="J705" s="72"/>
      <c r="K705" s="72"/>
    </row>
    <row r="706" spans="1:11" ht="14.25">
      <c r="A706" s="60"/>
      <c r="B706" s="107"/>
      <c r="C706" s="66"/>
      <c r="D706" s="81" t="s">
        <v>117</v>
      </c>
      <c r="E706" s="123">
        <f>E707</f>
        <v>0</v>
      </c>
      <c r="F706" s="123">
        <f>F707</f>
        <v>100000</v>
      </c>
      <c r="G706" s="123">
        <f>G707</f>
        <v>100000</v>
      </c>
      <c r="H706" s="123">
        <f>H707+H712</f>
        <v>2600000</v>
      </c>
      <c r="I706" s="72">
        <v>0</v>
      </c>
      <c r="J706" s="72">
        <f t="shared" si="82"/>
        <v>100</v>
      </c>
      <c r="K706" s="72">
        <f t="shared" si="83"/>
        <v>2600</v>
      </c>
    </row>
    <row r="707" spans="1:11" ht="14.25">
      <c r="A707" s="60"/>
      <c r="B707" s="107"/>
      <c r="C707" s="80">
        <v>4</v>
      </c>
      <c r="D707" s="81" t="s">
        <v>988</v>
      </c>
      <c r="E707" s="123">
        <f>E709</f>
        <v>0</v>
      </c>
      <c r="F707" s="123">
        <f>F709</f>
        <v>100000</v>
      </c>
      <c r="G707" s="123">
        <f>G709</f>
        <v>100000</v>
      </c>
      <c r="H707" s="123">
        <f>H709</f>
        <v>0</v>
      </c>
      <c r="I707" s="72">
        <v>0</v>
      </c>
      <c r="J707" s="72">
        <f t="shared" si="82"/>
        <v>100</v>
      </c>
      <c r="K707" s="72">
        <f t="shared" si="83"/>
        <v>0</v>
      </c>
    </row>
    <row r="708" spans="1:11" ht="14.25">
      <c r="A708" s="60"/>
      <c r="B708" s="107"/>
      <c r="C708" s="80">
        <v>42</v>
      </c>
      <c r="D708" s="81" t="s">
        <v>331</v>
      </c>
      <c r="E708" s="123"/>
      <c r="F708" s="123"/>
      <c r="G708" s="123"/>
      <c r="H708" s="123"/>
      <c r="I708" s="72"/>
      <c r="J708" s="72"/>
      <c r="K708" s="72"/>
    </row>
    <row r="709" spans="1:11" ht="14.25">
      <c r="A709" s="60"/>
      <c r="B709" s="107"/>
      <c r="C709" s="80"/>
      <c r="D709" s="81" t="s">
        <v>332</v>
      </c>
      <c r="E709" s="123">
        <f aca="true" t="shared" si="91" ref="E709:H710">E710</f>
        <v>0</v>
      </c>
      <c r="F709" s="123">
        <f t="shared" si="91"/>
        <v>100000</v>
      </c>
      <c r="G709" s="123">
        <f t="shared" si="91"/>
        <v>100000</v>
      </c>
      <c r="H709" s="123">
        <f t="shared" si="91"/>
        <v>0</v>
      </c>
      <c r="I709" s="72">
        <v>0</v>
      </c>
      <c r="J709" s="72">
        <f t="shared" si="82"/>
        <v>100</v>
      </c>
      <c r="K709" s="72">
        <f t="shared" si="83"/>
        <v>0</v>
      </c>
    </row>
    <row r="710" spans="1:11" ht="14.25">
      <c r="A710" s="60"/>
      <c r="B710" s="107"/>
      <c r="C710" s="80">
        <v>426</v>
      </c>
      <c r="D710" s="81" t="s">
        <v>141</v>
      </c>
      <c r="E710" s="123">
        <f t="shared" si="91"/>
        <v>0</v>
      </c>
      <c r="F710" s="123">
        <f t="shared" si="91"/>
        <v>100000</v>
      </c>
      <c r="G710" s="123">
        <f t="shared" si="91"/>
        <v>100000</v>
      </c>
      <c r="H710" s="123">
        <f t="shared" si="91"/>
        <v>0</v>
      </c>
      <c r="I710" s="72">
        <v>0</v>
      </c>
      <c r="J710" s="72">
        <f t="shared" si="82"/>
        <v>100</v>
      </c>
      <c r="K710" s="72">
        <f t="shared" si="83"/>
        <v>0</v>
      </c>
    </row>
    <row r="711" spans="1:11" ht="14.25">
      <c r="A711" s="60" t="s">
        <v>142</v>
      </c>
      <c r="B711" s="107"/>
      <c r="C711" s="66">
        <v>4264</v>
      </c>
      <c r="D711" s="74" t="s">
        <v>124</v>
      </c>
      <c r="E711" s="124">
        <v>0</v>
      </c>
      <c r="F711" s="124">
        <v>100000</v>
      </c>
      <c r="G711" s="124">
        <v>100000</v>
      </c>
      <c r="H711" s="124">
        <v>0</v>
      </c>
      <c r="I711" s="72">
        <v>0</v>
      </c>
      <c r="J711" s="72">
        <f t="shared" si="82"/>
        <v>100</v>
      </c>
      <c r="K711" s="72">
        <f t="shared" si="83"/>
        <v>0</v>
      </c>
    </row>
    <row r="712" spans="1:11" ht="14.25">
      <c r="A712" s="60"/>
      <c r="B712" s="107"/>
      <c r="C712" s="80">
        <v>4</v>
      </c>
      <c r="D712" s="81" t="s">
        <v>988</v>
      </c>
      <c r="E712" s="123">
        <f>E713</f>
        <v>0</v>
      </c>
      <c r="F712" s="123">
        <f>F713</f>
        <v>0</v>
      </c>
      <c r="G712" s="123">
        <f>G713</f>
        <v>0</v>
      </c>
      <c r="H712" s="123">
        <f>H714</f>
        <v>2600000</v>
      </c>
      <c r="I712" s="72">
        <v>0</v>
      </c>
      <c r="J712" s="72">
        <v>0</v>
      </c>
      <c r="K712" s="72">
        <v>0</v>
      </c>
    </row>
    <row r="713" spans="1:11" ht="14.25">
      <c r="A713" s="60"/>
      <c r="B713" s="107"/>
      <c r="C713" s="80">
        <v>42</v>
      </c>
      <c r="D713" s="81" t="s">
        <v>331</v>
      </c>
      <c r="E713" s="123"/>
      <c r="F713" s="123"/>
      <c r="G713" s="123"/>
      <c r="H713" s="123"/>
      <c r="I713" s="72"/>
      <c r="J713" s="72"/>
      <c r="K713" s="72"/>
    </row>
    <row r="714" spans="1:11" ht="14.25">
      <c r="A714" s="60"/>
      <c r="B714" s="107"/>
      <c r="C714" s="80"/>
      <c r="D714" s="81" t="s">
        <v>332</v>
      </c>
      <c r="E714" s="123">
        <f aca="true" t="shared" si="92" ref="E714:H715">E715</f>
        <v>0</v>
      </c>
      <c r="F714" s="123">
        <f t="shared" si="92"/>
        <v>0</v>
      </c>
      <c r="G714" s="123">
        <f t="shared" si="92"/>
        <v>0</v>
      </c>
      <c r="H714" s="123">
        <f t="shared" si="92"/>
        <v>2600000</v>
      </c>
      <c r="I714" s="72">
        <v>0</v>
      </c>
      <c r="J714" s="72">
        <v>0</v>
      </c>
      <c r="K714" s="72">
        <v>0</v>
      </c>
    </row>
    <row r="715" spans="1:11" ht="14.25">
      <c r="A715" s="60"/>
      <c r="B715" s="107"/>
      <c r="C715" s="80">
        <v>421</v>
      </c>
      <c r="D715" s="81" t="s">
        <v>143</v>
      </c>
      <c r="E715" s="123">
        <f t="shared" si="92"/>
        <v>0</v>
      </c>
      <c r="F715" s="123">
        <f t="shared" si="92"/>
        <v>0</v>
      </c>
      <c r="G715" s="123">
        <f t="shared" si="92"/>
        <v>0</v>
      </c>
      <c r="H715" s="123">
        <f t="shared" si="92"/>
        <v>2600000</v>
      </c>
      <c r="I715" s="72">
        <v>0</v>
      </c>
      <c r="J715" s="72">
        <v>0</v>
      </c>
      <c r="K715" s="72">
        <v>0</v>
      </c>
    </row>
    <row r="716" spans="1:11" ht="14.25">
      <c r="A716" s="60" t="s">
        <v>144</v>
      </c>
      <c r="B716" s="107"/>
      <c r="C716" s="66">
        <v>4214</v>
      </c>
      <c r="D716" s="74" t="s">
        <v>353</v>
      </c>
      <c r="E716" s="124">
        <v>0</v>
      </c>
      <c r="F716" s="124">
        <v>0</v>
      </c>
      <c r="G716" s="124">
        <v>0</v>
      </c>
      <c r="H716" s="124">
        <v>2600000</v>
      </c>
      <c r="I716" s="72">
        <v>0</v>
      </c>
      <c r="J716" s="72">
        <v>0</v>
      </c>
      <c r="K716" s="72">
        <v>0</v>
      </c>
    </row>
    <row r="717" spans="1:11" ht="14.25">
      <c r="A717" s="60"/>
      <c r="B717" s="107"/>
      <c r="C717" s="66"/>
      <c r="D717" s="81" t="s">
        <v>209</v>
      </c>
      <c r="E717" s="124"/>
      <c r="F717" s="124"/>
      <c r="G717" s="124"/>
      <c r="H717" s="124"/>
      <c r="I717" s="72"/>
      <c r="J717" s="72"/>
      <c r="K717" s="72"/>
    </row>
    <row r="718" spans="1:11" s="2" customFormat="1" ht="15">
      <c r="A718" s="54"/>
      <c r="B718" s="107" t="s">
        <v>1069</v>
      </c>
      <c r="C718" s="65"/>
      <c r="D718" s="73" t="s">
        <v>1068</v>
      </c>
      <c r="E718" s="123">
        <f>E720+E729+E735+E741</f>
        <v>257723.96</v>
      </c>
      <c r="F718" s="123">
        <f>F720+F729+F735+F741+F747</f>
        <v>403500</v>
      </c>
      <c r="G718" s="123">
        <f>G720+G729+G735+G741+G747</f>
        <v>403500</v>
      </c>
      <c r="H718" s="123">
        <f>H720+H729+H735+H741+H747+H752</f>
        <v>335000</v>
      </c>
      <c r="I718" s="72">
        <f>F718/E718*100</f>
        <v>156.56285895964038</v>
      </c>
      <c r="J718" s="72">
        <f aca="true" t="shared" si="93" ref="J718:J780">G718/F718*100</f>
        <v>100</v>
      </c>
      <c r="K718" s="72">
        <f aca="true" t="shared" si="94" ref="K718:K780">H718/G718*100</f>
        <v>83.02354399008675</v>
      </c>
    </row>
    <row r="719" spans="1:11" ht="14.25">
      <c r="A719" s="54"/>
      <c r="B719" s="107" t="s">
        <v>1071</v>
      </c>
      <c r="C719" s="65"/>
      <c r="D719" s="73" t="s">
        <v>1070</v>
      </c>
      <c r="E719" s="123"/>
      <c r="F719" s="123"/>
      <c r="G719" s="123"/>
      <c r="H719" s="123"/>
      <c r="I719" s="72"/>
      <c r="J719" s="72"/>
      <c r="K719" s="72"/>
    </row>
    <row r="720" spans="1:11" ht="14.25">
      <c r="A720" s="54"/>
      <c r="B720" s="107"/>
      <c r="C720" s="65"/>
      <c r="D720" s="73" t="s">
        <v>513</v>
      </c>
      <c r="E720" s="123">
        <f aca="true" t="shared" si="95" ref="E720:H721">E721</f>
        <v>193262.2</v>
      </c>
      <c r="F720" s="123">
        <f t="shared" si="95"/>
        <v>234000</v>
      </c>
      <c r="G720" s="123">
        <f t="shared" si="95"/>
        <v>234000</v>
      </c>
      <c r="H720" s="123">
        <f t="shared" si="95"/>
        <v>265000</v>
      </c>
      <c r="I720" s="72">
        <f aca="true" t="shared" si="96" ref="I720:I730">F720/E720*100</f>
        <v>121.07903149193169</v>
      </c>
      <c r="J720" s="72">
        <f t="shared" si="93"/>
        <v>100</v>
      </c>
      <c r="K720" s="72">
        <f t="shared" si="94"/>
        <v>113.24786324786325</v>
      </c>
    </row>
    <row r="721" spans="1:11" ht="14.25">
      <c r="A721" s="54"/>
      <c r="B721" s="107"/>
      <c r="C721" s="65">
        <v>3</v>
      </c>
      <c r="D721" s="73" t="s">
        <v>436</v>
      </c>
      <c r="E721" s="123">
        <f t="shared" si="95"/>
        <v>193262.2</v>
      </c>
      <c r="F721" s="123">
        <f t="shared" si="95"/>
        <v>234000</v>
      </c>
      <c r="G721" s="123">
        <f t="shared" si="95"/>
        <v>234000</v>
      </c>
      <c r="H721" s="123">
        <f t="shared" si="95"/>
        <v>265000</v>
      </c>
      <c r="I721" s="72">
        <f t="shared" si="96"/>
        <v>121.07903149193169</v>
      </c>
      <c r="J721" s="72">
        <f t="shared" si="93"/>
        <v>100</v>
      </c>
      <c r="K721" s="72">
        <f t="shared" si="94"/>
        <v>113.24786324786325</v>
      </c>
    </row>
    <row r="722" spans="1:11" ht="14.25">
      <c r="A722" s="54"/>
      <c r="B722" s="107"/>
      <c r="C722" s="65">
        <v>32</v>
      </c>
      <c r="D722" s="73" t="s">
        <v>236</v>
      </c>
      <c r="E722" s="123">
        <f>E723+E727</f>
        <v>193262.2</v>
      </c>
      <c r="F722" s="123">
        <f>F723+F727</f>
        <v>234000</v>
      </c>
      <c r="G722" s="123">
        <f>G723+G727</f>
        <v>234000</v>
      </c>
      <c r="H722" s="123">
        <f>H723+H727</f>
        <v>265000</v>
      </c>
      <c r="I722" s="72">
        <f t="shared" si="96"/>
        <v>121.07903149193169</v>
      </c>
      <c r="J722" s="72">
        <f t="shared" si="93"/>
        <v>100</v>
      </c>
      <c r="K722" s="72">
        <f t="shared" si="94"/>
        <v>113.24786324786325</v>
      </c>
    </row>
    <row r="723" spans="1:11" ht="14.25">
      <c r="A723" s="54"/>
      <c r="B723" s="107"/>
      <c r="C723" s="65">
        <v>322</v>
      </c>
      <c r="D723" s="73" t="s">
        <v>354</v>
      </c>
      <c r="E723" s="123">
        <f>E724+E726+E725</f>
        <v>33054.14</v>
      </c>
      <c r="F723" s="123">
        <f>F724+F726+F725</f>
        <v>84000</v>
      </c>
      <c r="G723" s="123">
        <f>G724+G726+G725</f>
        <v>84000</v>
      </c>
      <c r="H723" s="123">
        <f>H724+H726+H725</f>
        <v>95000</v>
      </c>
      <c r="I723" s="72">
        <f t="shared" si="96"/>
        <v>254.12852973939118</v>
      </c>
      <c r="J723" s="72">
        <f t="shared" si="93"/>
        <v>100</v>
      </c>
      <c r="K723" s="72">
        <f t="shared" si="94"/>
        <v>113.09523809523809</v>
      </c>
    </row>
    <row r="724" spans="1:11" ht="14.25">
      <c r="A724" s="60" t="s">
        <v>628</v>
      </c>
      <c r="B724" s="107"/>
      <c r="C724" s="66">
        <v>3223</v>
      </c>
      <c r="D724" s="74" t="s">
        <v>548</v>
      </c>
      <c r="E724" s="124">
        <v>7869.85</v>
      </c>
      <c r="F724" s="124">
        <v>9000</v>
      </c>
      <c r="G724" s="124">
        <v>9000</v>
      </c>
      <c r="H724" s="124">
        <v>10000</v>
      </c>
      <c r="I724" s="72">
        <f t="shared" si="96"/>
        <v>114.3605024238073</v>
      </c>
      <c r="J724" s="72">
        <f t="shared" si="93"/>
        <v>100</v>
      </c>
      <c r="K724" s="72">
        <f t="shared" si="94"/>
        <v>111.11111111111111</v>
      </c>
    </row>
    <row r="725" spans="1:11" ht="14.25">
      <c r="A725" s="60" t="s">
        <v>816</v>
      </c>
      <c r="B725" s="107"/>
      <c r="C725" s="66">
        <v>3223</v>
      </c>
      <c r="D725" s="74" t="s">
        <v>805</v>
      </c>
      <c r="E725" s="124">
        <v>17963.63</v>
      </c>
      <c r="F725" s="124">
        <v>15000</v>
      </c>
      <c r="G725" s="124">
        <v>15000</v>
      </c>
      <c r="H725" s="124">
        <v>25000</v>
      </c>
      <c r="I725" s="72">
        <f t="shared" si="96"/>
        <v>83.50205387218507</v>
      </c>
      <c r="J725" s="72">
        <f t="shared" si="93"/>
        <v>100</v>
      </c>
      <c r="K725" s="72">
        <f t="shared" si="94"/>
        <v>166.66666666666669</v>
      </c>
    </row>
    <row r="726" spans="1:11" ht="14.25">
      <c r="A726" s="60" t="s">
        <v>629</v>
      </c>
      <c r="B726" s="107"/>
      <c r="C726" s="66">
        <v>3224</v>
      </c>
      <c r="D726" s="74" t="s">
        <v>355</v>
      </c>
      <c r="E726" s="124">
        <v>7220.66</v>
      </c>
      <c r="F726" s="124">
        <v>60000</v>
      </c>
      <c r="G726" s="124">
        <v>60000</v>
      </c>
      <c r="H726" s="124">
        <v>60000</v>
      </c>
      <c r="I726" s="72">
        <f t="shared" si="96"/>
        <v>830.948971423665</v>
      </c>
      <c r="J726" s="72">
        <f t="shared" si="93"/>
        <v>100</v>
      </c>
      <c r="K726" s="72">
        <f t="shared" si="94"/>
        <v>100</v>
      </c>
    </row>
    <row r="727" spans="1:11" ht="14.25">
      <c r="A727" s="54"/>
      <c r="B727" s="107"/>
      <c r="C727" s="65">
        <v>323</v>
      </c>
      <c r="D727" s="73" t="s">
        <v>285</v>
      </c>
      <c r="E727" s="123">
        <f>E728</f>
        <v>160208.06</v>
      </c>
      <c r="F727" s="123">
        <f>F728</f>
        <v>150000</v>
      </c>
      <c r="G727" s="123">
        <f>G728</f>
        <v>150000</v>
      </c>
      <c r="H727" s="123">
        <f>H728</f>
        <v>170000</v>
      </c>
      <c r="I727" s="72">
        <f t="shared" si="96"/>
        <v>93.6282481667901</v>
      </c>
      <c r="J727" s="72">
        <f t="shared" si="93"/>
        <v>100</v>
      </c>
      <c r="K727" s="72">
        <f t="shared" si="94"/>
        <v>113.33333333333333</v>
      </c>
    </row>
    <row r="728" spans="1:11" ht="14.25">
      <c r="A728" s="60" t="s">
        <v>385</v>
      </c>
      <c r="B728" s="107"/>
      <c r="C728" s="66">
        <v>3232</v>
      </c>
      <c r="D728" s="74" t="s">
        <v>348</v>
      </c>
      <c r="E728" s="124">
        <v>160208.06</v>
      </c>
      <c r="F728" s="124">
        <v>150000</v>
      </c>
      <c r="G728" s="124">
        <v>150000</v>
      </c>
      <c r="H728" s="124">
        <v>170000</v>
      </c>
      <c r="I728" s="72">
        <f t="shared" si="96"/>
        <v>93.6282481667901</v>
      </c>
      <c r="J728" s="72">
        <f t="shared" si="93"/>
        <v>100</v>
      </c>
      <c r="K728" s="72">
        <f t="shared" si="94"/>
        <v>113.33333333333333</v>
      </c>
    </row>
    <row r="729" spans="1:11" ht="14.25">
      <c r="A729" s="54"/>
      <c r="B729" s="107" t="s">
        <v>1072</v>
      </c>
      <c r="C729" s="65"/>
      <c r="D729" s="73" t="s">
        <v>1073</v>
      </c>
      <c r="E729" s="123">
        <f>E730</f>
        <v>46542.11</v>
      </c>
      <c r="F729" s="123">
        <f>F730</f>
        <v>15000</v>
      </c>
      <c r="G729" s="123">
        <f>G730</f>
        <v>15000</v>
      </c>
      <c r="H729" s="123">
        <f>H730</f>
        <v>15000</v>
      </c>
      <c r="I729" s="72">
        <f t="shared" si="96"/>
        <v>32.22887832115905</v>
      </c>
      <c r="J729" s="72">
        <f t="shared" si="93"/>
        <v>100</v>
      </c>
      <c r="K729" s="72">
        <f t="shared" si="94"/>
        <v>100</v>
      </c>
    </row>
    <row r="730" spans="1:11" ht="14.25">
      <c r="A730" s="54"/>
      <c r="B730" s="107"/>
      <c r="C730" s="65">
        <v>4</v>
      </c>
      <c r="D730" s="73" t="s">
        <v>988</v>
      </c>
      <c r="E730" s="123">
        <f>E732</f>
        <v>46542.11</v>
      </c>
      <c r="F730" s="123">
        <f>F732</f>
        <v>15000</v>
      </c>
      <c r="G730" s="123">
        <f>G732</f>
        <v>15000</v>
      </c>
      <c r="H730" s="123">
        <f>H732</f>
        <v>15000</v>
      </c>
      <c r="I730" s="72">
        <f t="shared" si="96"/>
        <v>32.22887832115905</v>
      </c>
      <c r="J730" s="72">
        <f t="shared" si="93"/>
        <v>100</v>
      </c>
      <c r="K730" s="72">
        <f t="shared" si="94"/>
        <v>100</v>
      </c>
    </row>
    <row r="731" spans="1:11" ht="14.25">
      <c r="A731" s="54"/>
      <c r="B731" s="107"/>
      <c r="C731" s="65">
        <v>42</v>
      </c>
      <c r="D731" s="73" t="s">
        <v>356</v>
      </c>
      <c r="E731" s="123"/>
      <c r="F731" s="123"/>
      <c r="G731" s="123"/>
      <c r="H731" s="123"/>
      <c r="I731" s="72"/>
      <c r="J731" s="72"/>
      <c r="K731" s="72"/>
    </row>
    <row r="732" spans="1:11" ht="14.25">
      <c r="A732" s="54"/>
      <c r="B732" s="107"/>
      <c r="C732" s="65"/>
      <c r="D732" s="73" t="s">
        <v>332</v>
      </c>
      <c r="E732" s="123">
        <f aca="true" t="shared" si="97" ref="E732:H733">E733</f>
        <v>46542.11</v>
      </c>
      <c r="F732" s="123">
        <f t="shared" si="97"/>
        <v>15000</v>
      </c>
      <c r="G732" s="123">
        <f t="shared" si="97"/>
        <v>15000</v>
      </c>
      <c r="H732" s="123">
        <f t="shared" si="97"/>
        <v>15000</v>
      </c>
      <c r="I732" s="72">
        <f>F732/E732*100</f>
        <v>32.22887832115905</v>
      </c>
      <c r="J732" s="72">
        <f t="shared" si="93"/>
        <v>100</v>
      </c>
      <c r="K732" s="72">
        <f t="shared" si="94"/>
        <v>100</v>
      </c>
    </row>
    <row r="733" spans="1:11" ht="14.25">
      <c r="A733" s="54"/>
      <c r="B733" s="107"/>
      <c r="C733" s="65">
        <v>421</v>
      </c>
      <c r="D733" s="73" t="s">
        <v>352</v>
      </c>
      <c r="E733" s="123">
        <f t="shared" si="97"/>
        <v>46542.11</v>
      </c>
      <c r="F733" s="123">
        <f t="shared" si="97"/>
        <v>15000</v>
      </c>
      <c r="G733" s="123">
        <f t="shared" si="97"/>
        <v>15000</v>
      </c>
      <c r="H733" s="123">
        <f t="shared" si="97"/>
        <v>15000</v>
      </c>
      <c r="I733" s="72">
        <f>F733/E733*100</f>
        <v>32.22887832115905</v>
      </c>
      <c r="J733" s="72">
        <f t="shared" si="93"/>
        <v>100</v>
      </c>
      <c r="K733" s="72">
        <f t="shared" si="94"/>
        <v>100</v>
      </c>
    </row>
    <row r="734" spans="1:11" ht="14.25">
      <c r="A734" s="60" t="s">
        <v>384</v>
      </c>
      <c r="B734" s="107"/>
      <c r="C734" s="66">
        <v>4214</v>
      </c>
      <c r="D734" s="74" t="s">
        <v>353</v>
      </c>
      <c r="E734" s="124">
        <v>46542.11</v>
      </c>
      <c r="F734" s="124">
        <v>15000</v>
      </c>
      <c r="G734" s="124">
        <v>15000</v>
      </c>
      <c r="H734" s="124">
        <v>15000</v>
      </c>
      <c r="I734" s="72">
        <f>F734/E734*100</f>
        <v>32.22887832115905</v>
      </c>
      <c r="J734" s="72">
        <f t="shared" si="93"/>
        <v>100</v>
      </c>
      <c r="K734" s="72">
        <f t="shared" si="94"/>
        <v>100</v>
      </c>
    </row>
    <row r="735" spans="1:11" ht="14.25">
      <c r="A735" s="85"/>
      <c r="B735" s="107" t="s">
        <v>1074</v>
      </c>
      <c r="C735" s="80"/>
      <c r="D735" s="81" t="s">
        <v>111</v>
      </c>
      <c r="E735" s="123">
        <f>E736</f>
        <v>0</v>
      </c>
      <c r="F735" s="123">
        <f>F736</f>
        <v>57500</v>
      </c>
      <c r="G735" s="123">
        <f>G736</f>
        <v>57500</v>
      </c>
      <c r="H735" s="123">
        <f>H736</f>
        <v>0</v>
      </c>
      <c r="I735" s="72">
        <v>0</v>
      </c>
      <c r="J735" s="72">
        <f t="shared" si="93"/>
        <v>100</v>
      </c>
      <c r="K735" s="72">
        <f t="shared" si="94"/>
        <v>0</v>
      </c>
    </row>
    <row r="736" spans="1:11" ht="14.25">
      <c r="A736" s="85"/>
      <c r="B736" s="107"/>
      <c r="C736" s="80">
        <v>4</v>
      </c>
      <c r="D736" s="81" t="s">
        <v>988</v>
      </c>
      <c r="E736" s="123">
        <f>E738</f>
        <v>0</v>
      </c>
      <c r="F736" s="123">
        <f>F738</f>
        <v>57500</v>
      </c>
      <c r="G736" s="123">
        <f>G738</f>
        <v>57500</v>
      </c>
      <c r="H736" s="123">
        <f>H738</f>
        <v>0</v>
      </c>
      <c r="I736" s="72">
        <v>0</v>
      </c>
      <c r="J736" s="72">
        <f t="shared" si="93"/>
        <v>100</v>
      </c>
      <c r="K736" s="72">
        <f t="shared" si="94"/>
        <v>0</v>
      </c>
    </row>
    <row r="737" spans="1:11" ht="14.25">
      <c r="A737" s="85"/>
      <c r="B737" s="107"/>
      <c r="C737" s="80">
        <v>42</v>
      </c>
      <c r="D737" s="81" t="s">
        <v>847</v>
      </c>
      <c r="E737" s="123"/>
      <c r="F737" s="123"/>
      <c r="G737" s="123"/>
      <c r="H737" s="123"/>
      <c r="I737" s="72"/>
      <c r="J737" s="72"/>
      <c r="K737" s="72"/>
    </row>
    <row r="738" spans="1:11" ht="14.25">
      <c r="A738" s="85"/>
      <c r="B738" s="107"/>
      <c r="C738" s="80"/>
      <c r="D738" s="81" t="s">
        <v>330</v>
      </c>
      <c r="E738" s="123">
        <f aca="true" t="shared" si="98" ref="E738:H739">E739</f>
        <v>0</v>
      </c>
      <c r="F738" s="123">
        <f t="shared" si="98"/>
        <v>57500</v>
      </c>
      <c r="G738" s="123">
        <f t="shared" si="98"/>
        <v>57500</v>
      </c>
      <c r="H738" s="123">
        <f t="shared" si="98"/>
        <v>0</v>
      </c>
      <c r="I738" s="72">
        <v>0</v>
      </c>
      <c r="J738" s="72">
        <f t="shared" si="93"/>
        <v>100</v>
      </c>
      <c r="K738" s="72">
        <f t="shared" si="94"/>
        <v>0</v>
      </c>
    </row>
    <row r="739" spans="1:11" ht="14.25">
      <c r="A739" s="85"/>
      <c r="B739" s="107"/>
      <c r="C739" s="80">
        <v>424</v>
      </c>
      <c r="D739" s="81" t="s">
        <v>849</v>
      </c>
      <c r="E739" s="123">
        <f t="shared" si="98"/>
        <v>0</v>
      </c>
      <c r="F739" s="123">
        <f t="shared" si="98"/>
        <v>57500</v>
      </c>
      <c r="G739" s="123">
        <f t="shared" si="98"/>
        <v>57500</v>
      </c>
      <c r="H739" s="123">
        <f t="shared" si="98"/>
        <v>0</v>
      </c>
      <c r="I739" s="72">
        <v>0</v>
      </c>
      <c r="J739" s="72">
        <f t="shared" si="93"/>
        <v>100</v>
      </c>
      <c r="K739" s="72">
        <f t="shared" si="94"/>
        <v>0</v>
      </c>
    </row>
    <row r="740" spans="1:11" ht="14.25">
      <c r="A740" s="60" t="s">
        <v>903</v>
      </c>
      <c r="B740" s="107"/>
      <c r="C740" s="66">
        <v>4251</v>
      </c>
      <c r="D740" s="74" t="s">
        <v>850</v>
      </c>
      <c r="E740" s="124">
        <v>0</v>
      </c>
      <c r="F740" s="124">
        <v>57500</v>
      </c>
      <c r="G740" s="124">
        <v>57500</v>
      </c>
      <c r="H740" s="124">
        <v>0</v>
      </c>
      <c r="I740" s="72">
        <v>0</v>
      </c>
      <c r="J740" s="72">
        <f t="shared" si="93"/>
        <v>100</v>
      </c>
      <c r="K740" s="72">
        <f t="shared" si="94"/>
        <v>0</v>
      </c>
    </row>
    <row r="741" spans="1:11" ht="14.25">
      <c r="A741" s="60"/>
      <c r="B741" s="107" t="s">
        <v>1075</v>
      </c>
      <c r="C741" s="66"/>
      <c r="D741" s="73" t="s">
        <v>112</v>
      </c>
      <c r="E741" s="123">
        <f>E742</f>
        <v>17919.65</v>
      </c>
      <c r="F741" s="123">
        <f>F742</f>
        <v>80000</v>
      </c>
      <c r="G741" s="123">
        <f>G742</f>
        <v>80000</v>
      </c>
      <c r="H741" s="123">
        <f>H742</f>
        <v>0</v>
      </c>
      <c r="I741" s="72">
        <f>F741/E741*100</f>
        <v>446.43729090690937</v>
      </c>
      <c r="J741" s="72">
        <f t="shared" si="93"/>
        <v>100</v>
      </c>
      <c r="K741" s="72">
        <f t="shared" si="94"/>
        <v>0</v>
      </c>
    </row>
    <row r="742" spans="1:11" ht="14.25">
      <c r="A742" s="60"/>
      <c r="B742" s="107"/>
      <c r="C742" s="80">
        <v>4</v>
      </c>
      <c r="D742" s="81" t="s">
        <v>1076</v>
      </c>
      <c r="E742" s="123">
        <f>E744</f>
        <v>17919.65</v>
      </c>
      <c r="F742" s="123">
        <f>F744</f>
        <v>80000</v>
      </c>
      <c r="G742" s="123">
        <f>G744</f>
        <v>80000</v>
      </c>
      <c r="H742" s="123">
        <f>H744</f>
        <v>0</v>
      </c>
      <c r="I742" s="72">
        <f>F742/E742*100</f>
        <v>446.43729090690937</v>
      </c>
      <c r="J742" s="72">
        <f t="shared" si="93"/>
        <v>100</v>
      </c>
      <c r="K742" s="72">
        <f t="shared" si="94"/>
        <v>0</v>
      </c>
    </row>
    <row r="743" spans="1:11" ht="14.25">
      <c r="A743" s="54"/>
      <c r="B743" s="107"/>
      <c r="C743" s="65">
        <v>42</v>
      </c>
      <c r="D743" s="73" t="s">
        <v>356</v>
      </c>
      <c r="E743" s="123"/>
      <c r="F743" s="123"/>
      <c r="G743" s="123"/>
      <c r="H743" s="123"/>
      <c r="I743" s="72"/>
      <c r="J743" s="72"/>
      <c r="K743" s="72"/>
    </row>
    <row r="744" spans="1:11" ht="14.25">
      <c r="A744" s="54"/>
      <c r="B744" s="107"/>
      <c r="C744" s="65"/>
      <c r="D744" s="73" t="s">
        <v>332</v>
      </c>
      <c r="E744" s="123">
        <f aca="true" t="shared" si="99" ref="E744:H745">E745</f>
        <v>17919.65</v>
      </c>
      <c r="F744" s="123">
        <f t="shared" si="99"/>
        <v>80000</v>
      </c>
      <c r="G744" s="123">
        <f t="shared" si="99"/>
        <v>80000</v>
      </c>
      <c r="H744" s="123">
        <f t="shared" si="99"/>
        <v>0</v>
      </c>
      <c r="I744" s="72">
        <f>F744/E744*100</f>
        <v>446.43729090690937</v>
      </c>
      <c r="J744" s="72">
        <f t="shared" si="93"/>
        <v>100</v>
      </c>
      <c r="K744" s="72">
        <f t="shared" si="94"/>
        <v>0</v>
      </c>
    </row>
    <row r="745" spans="1:15" ht="14.25">
      <c r="A745" s="54"/>
      <c r="B745" s="107"/>
      <c r="C745" s="65">
        <v>422</v>
      </c>
      <c r="D745" s="73" t="s">
        <v>333</v>
      </c>
      <c r="E745" s="123">
        <f t="shared" si="99"/>
        <v>17919.65</v>
      </c>
      <c r="F745" s="123">
        <f t="shared" si="99"/>
        <v>80000</v>
      </c>
      <c r="G745" s="123">
        <f t="shared" si="99"/>
        <v>80000</v>
      </c>
      <c r="H745" s="123">
        <f t="shared" si="99"/>
        <v>0</v>
      </c>
      <c r="I745" s="72">
        <f>F745/E745*100</f>
        <v>446.43729090690937</v>
      </c>
      <c r="J745" s="72">
        <f t="shared" si="93"/>
        <v>100</v>
      </c>
      <c r="K745" s="72">
        <f t="shared" si="94"/>
        <v>0</v>
      </c>
      <c r="O745" s="1" t="s">
        <v>840</v>
      </c>
    </row>
    <row r="746" spans="1:11" ht="14.25">
      <c r="A746" s="60" t="s">
        <v>770</v>
      </c>
      <c r="B746" s="107"/>
      <c r="C746" s="65">
        <v>4227</v>
      </c>
      <c r="D746" s="74" t="s">
        <v>1077</v>
      </c>
      <c r="E746" s="124">
        <v>17919.65</v>
      </c>
      <c r="F746" s="124">
        <v>80000</v>
      </c>
      <c r="G746" s="124">
        <v>80000</v>
      </c>
      <c r="H746" s="124">
        <v>0</v>
      </c>
      <c r="I746" s="72">
        <f>F746/E746*100</f>
        <v>446.43729090690937</v>
      </c>
      <c r="J746" s="72">
        <f t="shared" si="93"/>
        <v>100</v>
      </c>
      <c r="K746" s="72">
        <f t="shared" si="94"/>
        <v>0</v>
      </c>
    </row>
    <row r="747" spans="1:11" ht="14.25">
      <c r="A747" s="60"/>
      <c r="B747" s="107" t="s">
        <v>145</v>
      </c>
      <c r="C747" s="65"/>
      <c r="D747" s="19" t="s">
        <v>100</v>
      </c>
      <c r="E747" s="123">
        <f aca="true" t="shared" si="100" ref="E747:H755">E748</f>
        <v>0</v>
      </c>
      <c r="F747" s="123">
        <f t="shared" si="100"/>
        <v>17000</v>
      </c>
      <c r="G747" s="123">
        <f t="shared" si="100"/>
        <v>17000</v>
      </c>
      <c r="H747" s="123">
        <f t="shared" si="100"/>
        <v>40000</v>
      </c>
      <c r="I747" s="72">
        <v>0</v>
      </c>
      <c r="J747" s="72">
        <f t="shared" si="93"/>
        <v>100</v>
      </c>
      <c r="K747" s="72">
        <f t="shared" si="94"/>
        <v>235.29411764705884</v>
      </c>
    </row>
    <row r="748" spans="1:11" ht="14.25">
      <c r="A748" s="60"/>
      <c r="B748" s="107"/>
      <c r="C748" s="65">
        <v>3</v>
      </c>
      <c r="D748" s="73" t="s">
        <v>436</v>
      </c>
      <c r="E748" s="123">
        <f t="shared" si="100"/>
        <v>0</v>
      </c>
      <c r="F748" s="123">
        <f t="shared" si="100"/>
        <v>17000</v>
      </c>
      <c r="G748" s="123">
        <f t="shared" si="100"/>
        <v>17000</v>
      </c>
      <c r="H748" s="123">
        <f t="shared" si="100"/>
        <v>40000</v>
      </c>
      <c r="I748" s="72">
        <v>0</v>
      </c>
      <c r="J748" s="72">
        <f t="shared" si="93"/>
        <v>100</v>
      </c>
      <c r="K748" s="72">
        <f t="shared" si="94"/>
        <v>235.29411764705884</v>
      </c>
    </row>
    <row r="749" spans="1:11" ht="14.25">
      <c r="A749" s="60"/>
      <c r="B749" s="107"/>
      <c r="C749" s="65">
        <v>32</v>
      </c>
      <c r="D749" s="73" t="s">
        <v>236</v>
      </c>
      <c r="E749" s="123">
        <f t="shared" si="100"/>
        <v>0</v>
      </c>
      <c r="F749" s="123">
        <f t="shared" si="100"/>
        <v>17000</v>
      </c>
      <c r="G749" s="123">
        <f t="shared" si="100"/>
        <v>17000</v>
      </c>
      <c r="H749" s="123">
        <f t="shared" si="100"/>
        <v>40000</v>
      </c>
      <c r="I749" s="72">
        <v>0</v>
      </c>
      <c r="J749" s="72">
        <f t="shared" si="93"/>
        <v>100</v>
      </c>
      <c r="K749" s="72">
        <f t="shared" si="94"/>
        <v>235.29411764705884</v>
      </c>
    </row>
    <row r="750" spans="1:11" ht="14.25">
      <c r="A750" s="60"/>
      <c r="B750" s="107"/>
      <c r="C750" s="65">
        <v>323</v>
      </c>
      <c r="D750" s="73" t="s">
        <v>285</v>
      </c>
      <c r="E750" s="123">
        <f t="shared" si="100"/>
        <v>0</v>
      </c>
      <c r="F750" s="123">
        <f t="shared" si="100"/>
        <v>17000</v>
      </c>
      <c r="G750" s="123">
        <f t="shared" si="100"/>
        <v>17000</v>
      </c>
      <c r="H750" s="123">
        <f t="shared" si="100"/>
        <v>40000</v>
      </c>
      <c r="I750" s="72">
        <v>0</v>
      </c>
      <c r="J750" s="72">
        <f t="shared" si="93"/>
        <v>100</v>
      </c>
      <c r="K750" s="72">
        <f t="shared" si="94"/>
        <v>235.29411764705884</v>
      </c>
    </row>
    <row r="751" spans="1:11" ht="14.25">
      <c r="A751" s="60" t="s">
        <v>146</v>
      </c>
      <c r="B751" s="107"/>
      <c r="C751" s="66">
        <v>3232</v>
      </c>
      <c r="D751" s="74" t="s">
        <v>147</v>
      </c>
      <c r="E751" s="124">
        <v>0</v>
      </c>
      <c r="F751" s="124">
        <v>17000</v>
      </c>
      <c r="G751" s="124">
        <v>17000</v>
      </c>
      <c r="H751" s="124">
        <v>40000</v>
      </c>
      <c r="I751" s="72">
        <v>0</v>
      </c>
      <c r="J751" s="72">
        <f t="shared" si="93"/>
        <v>100</v>
      </c>
      <c r="K751" s="72">
        <f t="shared" si="94"/>
        <v>235.29411764705884</v>
      </c>
    </row>
    <row r="752" spans="1:11" ht="14.25">
      <c r="A752" s="60"/>
      <c r="B752" s="107" t="s">
        <v>201</v>
      </c>
      <c r="C752" s="65"/>
      <c r="D752" s="19" t="s">
        <v>205</v>
      </c>
      <c r="E752" s="123">
        <f t="shared" si="100"/>
        <v>0</v>
      </c>
      <c r="F752" s="123">
        <f t="shared" si="100"/>
        <v>0</v>
      </c>
      <c r="G752" s="123">
        <f t="shared" si="100"/>
        <v>0</v>
      </c>
      <c r="H752" s="123">
        <f t="shared" si="100"/>
        <v>15000</v>
      </c>
      <c r="I752" s="72">
        <v>0</v>
      </c>
      <c r="J752" s="72">
        <v>0</v>
      </c>
      <c r="K752" s="72">
        <v>0</v>
      </c>
    </row>
    <row r="753" spans="1:11" ht="14.25">
      <c r="A753" s="60"/>
      <c r="B753" s="107"/>
      <c r="C753" s="65">
        <v>3</v>
      </c>
      <c r="D753" s="73" t="s">
        <v>436</v>
      </c>
      <c r="E753" s="123">
        <f t="shared" si="100"/>
        <v>0</v>
      </c>
      <c r="F753" s="123">
        <f t="shared" si="100"/>
        <v>0</v>
      </c>
      <c r="G753" s="123">
        <f t="shared" si="100"/>
        <v>0</v>
      </c>
      <c r="H753" s="123">
        <f t="shared" si="100"/>
        <v>15000</v>
      </c>
      <c r="I753" s="72">
        <v>0</v>
      </c>
      <c r="J753" s="72">
        <v>0</v>
      </c>
      <c r="K753" s="72">
        <v>0</v>
      </c>
    </row>
    <row r="754" spans="1:11" ht="14.25">
      <c r="A754" s="60"/>
      <c r="B754" s="107"/>
      <c r="C754" s="65">
        <v>32</v>
      </c>
      <c r="D754" s="73" t="s">
        <v>236</v>
      </c>
      <c r="E754" s="123">
        <f t="shared" si="100"/>
        <v>0</v>
      </c>
      <c r="F754" s="123">
        <f t="shared" si="100"/>
        <v>0</v>
      </c>
      <c r="G754" s="123">
        <f t="shared" si="100"/>
        <v>0</v>
      </c>
      <c r="H754" s="123">
        <f t="shared" si="100"/>
        <v>15000</v>
      </c>
      <c r="I754" s="72">
        <v>0</v>
      </c>
      <c r="J754" s="72">
        <v>0</v>
      </c>
      <c r="K754" s="72">
        <v>0</v>
      </c>
    </row>
    <row r="755" spans="1:11" ht="14.25">
      <c r="A755" s="60"/>
      <c r="B755" s="107"/>
      <c r="C755" s="65">
        <v>323</v>
      </c>
      <c r="D755" s="73" t="s">
        <v>285</v>
      </c>
      <c r="E755" s="123">
        <f t="shared" si="100"/>
        <v>0</v>
      </c>
      <c r="F755" s="123">
        <f t="shared" si="100"/>
        <v>0</v>
      </c>
      <c r="G755" s="123">
        <f t="shared" si="100"/>
        <v>0</v>
      </c>
      <c r="H755" s="123">
        <f t="shared" si="100"/>
        <v>15000</v>
      </c>
      <c r="I755" s="72">
        <v>0</v>
      </c>
      <c r="J755" s="72">
        <v>0</v>
      </c>
      <c r="K755" s="72">
        <v>0</v>
      </c>
    </row>
    <row r="756" spans="1:11" ht="14.25">
      <c r="A756" s="60" t="s">
        <v>146</v>
      </c>
      <c r="B756" s="107"/>
      <c r="C756" s="66">
        <v>3232</v>
      </c>
      <c r="D756" s="74" t="s">
        <v>348</v>
      </c>
      <c r="E756" s="124">
        <v>0</v>
      </c>
      <c r="F756" s="124">
        <v>0</v>
      </c>
      <c r="G756" s="124">
        <v>0</v>
      </c>
      <c r="H756" s="124">
        <v>15000</v>
      </c>
      <c r="I756" s="72">
        <v>0</v>
      </c>
      <c r="J756" s="72">
        <v>0</v>
      </c>
      <c r="K756" s="72">
        <v>0</v>
      </c>
    </row>
    <row r="757" spans="1:11" ht="14.25">
      <c r="A757" s="60"/>
      <c r="B757" s="107"/>
      <c r="C757" s="66"/>
      <c r="D757" s="81" t="s">
        <v>210</v>
      </c>
      <c r="E757" s="124"/>
      <c r="F757" s="124"/>
      <c r="G757" s="124"/>
      <c r="H757" s="124"/>
      <c r="I757" s="72"/>
      <c r="J757" s="72"/>
      <c r="K757" s="72"/>
    </row>
    <row r="758" spans="1:11" ht="14.25">
      <c r="A758" s="60"/>
      <c r="B758" s="107" t="s">
        <v>206</v>
      </c>
      <c r="C758" s="66"/>
      <c r="D758" s="81" t="s">
        <v>207</v>
      </c>
      <c r="E758" s="132">
        <f>E759+E765</f>
        <v>0</v>
      </c>
      <c r="F758" s="132">
        <f>F759+F765</f>
        <v>0</v>
      </c>
      <c r="G758" s="132">
        <f>G759+G765</f>
        <v>0</v>
      </c>
      <c r="H758" s="123">
        <f>H759+H765</f>
        <v>490000</v>
      </c>
      <c r="I758" s="72">
        <v>0</v>
      </c>
      <c r="J758" s="72">
        <v>0</v>
      </c>
      <c r="K758" s="72">
        <v>0</v>
      </c>
    </row>
    <row r="759" spans="1:11" ht="14.25">
      <c r="A759" s="60"/>
      <c r="B759" s="107" t="s">
        <v>211</v>
      </c>
      <c r="C759" s="66"/>
      <c r="D759" s="81" t="s">
        <v>212</v>
      </c>
      <c r="E759" s="132">
        <f>E760</f>
        <v>0</v>
      </c>
      <c r="F759" s="132">
        <f>F760</f>
        <v>0</v>
      </c>
      <c r="G759" s="132">
        <f>G760</f>
        <v>0</v>
      </c>
      <c r="H759" s="123">
        <f>H760</f>
        <v>250000</v>
      </c>
      <c r="I759" s="72">
        <v>0</v>
      </c>
      <c r="J759" s="72">
        <v>0</v>
      </c>
      <c r="K759" s="72">
        <v>0</v>
      </c>
    </row>
    <row r="760" spans="1:11" ht="14.25">
      <c r="A760" s="60"/>
      <c r="B760" s="107"/>
      <c r="C760" s="65">
        <v>4</v>
      </c>
      <c r="D760" s="73" t="s">
        <v>988</v>
      </c>
      <c r="E760" s="123">
        <f>E762</f>
        <v>0</v>
      </c>
      <c r="F760" s="123">
        <f>F762</f>
        <v>0</v>
      </c>
      <c r="G760" s="123">
        <f>G762</f>
        <v>0</v>
      </c>
      <c r="H760" s="123">
        <f>H762</f>
        <v>250000</v>
      </c>
      <c r="I760" s="72">
        <v>0</v>
      </c>
      <c r="J760" s="72">
        <v>0</v>
      </c>
      <c r="K760" s="72">
        <v>0</v>
      </c>
    </row>
    <row r="761" spans="1:11" ht="14.25">
      <c r="A761" s="60"/>
      <c r="B761" s="107"/>
      <c r="C761" s="65">
        <v>42</v>
      </c>
      <c r="D761" s="73" t="s">
        <v>356</v>
      </c>
      <c r="E761" s="123"/>
      <c r="F761" s="123"/>
      <c r="G761" s="123"/>
      <c r="H761" s="123"/>
      <c r="I761" s="72"/>
      <c r="J761" s="72"/>
      <c r="K761" s="72"/>
    </row>
    <row r="762" spans="1:11" ht="14.25">
      <c r="A762" s="60"/>
      <c r="B762" s="107"/>
      <c r="C762" s="65"/>
      <c r="D762" s="73" t="s">
        <v>332</v>
      </c>
      <c r="E762" s="123">
        <f aca="true" t="shared" si="101" ref="E762:H763">E763</f>
        <v>0</v>
      </c>
      <c r="F762" s="123">
        <f t="shared" si="101"/>
        <v>0</v>
      </c>
      <c r="G762" s="123">
        <f t="shared" si="101"/>
        <v>0</v>
      </c>
      <c r="H762" s="123">
        <f t="shared" si="101"/>
        <v>250000</v>
      </c>
      <c r="I762" s="72">
        <v>0</v>
      </c>
      <c r="J762" s="72">
        <v>0</v>
      </c>
      <c r="K762" s="72">
        <v>0</v>
      </c>
    </row>
    <row r="763" spans="1:11" ht="14.25">
      <c r="A763" s="60"/>
      <c r="B763" s="107"/>
      <c r="C763" s="65">
        <v>421</v>
      </c>
      <c r="D763" s="73" t="s">
        <v>352</v>
      </c>
      <c r="E763" s="123">
        <f t="shared" si="101"/>
        <v>0</v>
      </c>
      <c r="F763" s="123">
        <f t="shared" si="101"/>
        <v>0</v>
      </c>
      <c r="G763" s="123">
        <f t="shared" si="101"/>
        <v>0</v>
      </c>
      <c r="H763" s="123">
        <f t="shared" si="101"/>
        <v>250000</v>
      </c>
      <c r="I763" s="72">
        <v>0</v>
      </c>
      <c r="J763" s="72">
        <v>0</v>
      </c>
      <c r="K763" s="72">
        <v>0</v>
      </c>
    </row>
    <row r="764" spans="1:11" ht="14.25">
      <c r="A764" s="60" t="s">
        <v>213</v>
      </c>
      <c r="B764" s="107"/>
      <c r="C764" s="66">
        <v>4214</v>
      </c>
      <c r="D764" s="74" t="s">
        <v>353</v>
      </c>
      <c r="E764" s="124">
        <v>0</v>
      </c>
      <c r="F764" s="124">
        <v>0</v>
      </c>
      <c r="G764" s="124">
        <v>0</v>
      </c>
      <c r="H764" s="124">
        <v>250000</v>
      </c>
      <c r="I764" s="72">
        <v>0</v>
      </c>
      <c r="J764" s="72">
        <v>0</v>
      </c>
      <c r="K764" s="72">
        <v>0</v>
      </c>
    </row>
    <row r="765" spans="1:11" ht="14.25">
      <c r="A765" s="60"/>
      <c r="B765" s="107" t="s">
        <v>214</v>
      </c>
      <c r="C765" s="66"/>
      <c r="D765" s="73" t="s">
        <v>113</v>
      </c>
      <c r="E765" s="123">
        <f>E766</f>
        <v>0</v>
      </c>
      <c r="F765" s="123">
        <f>F766</f>
        <v>0</v>
      </c>
      <c r="G765" s="123">
        <f>G766</f>
        <v>0</v>
      </c>
      <c r="H765" s="123">
        <f>H766</f>
        <v>240000</v>
      </c>
      <c r="I765" s="72">
        <v>0</v>
      </c>
      <c r="J765" s="72">
        <v>0</v>
      </c>
      <c r="K765" s="72">
        <v>0</v>
      </c>
    </row>
    <row r="766" spans="1:11" ht="14.25">
      <c r="A766" s="60"/>
      <c r="B766" s="107"/>
      <c r="C766" s="80">
        <v>4</v>
      </c>
      <c r="D766" s="81" t="s">
        <v>1076</v>
      </c>
      <c r="E766" s="123">
        <f>E768</f>
        <v>0</v>
      </c>
      <c r="F766" s="123">
        <f>F768</f>
        <v>0</v>
      </c>
      <c r="G766" s="123">
        <f>G768</f>
        <v>0</v>
      </c>
      <c r="H766" s="123">
        <f>H768</f>
        <v>240000</v>
      </c>
      <c r="I766" s="72">
        <v>0</v>
      </c>
      <c r="J766" s="72">
        <v>0</v>
      </c>
      <c r="K766" s="72">
        <v>0</v>
      </c>
    </row>
    <row r="767" spans="1:11" ht="14.25">
      <c r="A767" s="54"/>
      <c r="B767" s="107"/>
      <c r="C767" s="65">
        <v>42</v>
      </c>
      <c r="D767" s="73" t="s">
        <v>356</v>
      </c>
      <c r="E767" s="123"/>
      <c r="F767" s="123"/>
      <c r="G767" s="123"/>
      <c r="H767" s="123"/>
      <c r="I767" s="72"/>
      <c r="J767" s="72"/>
      <c r="K767" s="72"/>
    </row>
    <row r="768" spans="1:11" ht="14.25">
      <c r="A768" s="54"/>
      <c r="B768" s="107"/>
      <c r="C768" s="65"/>
      <c r="D768" s="73" t="s">
        <v>332</v>
      </c>
      <c r="E768" s="123">
        <f aca="true" t="shared" si="102" ref="E768:H769">E769</f>
        <v>0</v>
      </c>
      <c r="F768" s="123">
        <f t="shared" si="102"/>
        <v>0</v>
      </c>
      <c r="G768" s="123">
        <f t="shared" si="102"/>
        <v>0</v>
      </c>
      <c r="H768" s="123">
        <f t="shared" si="102"/>
        <v>240000</v>
      </c>
      <c r="I768" s="72">
        <v>0</v>
      </c>
      <c r="J768" s="72">
        <v>0</v>
      </c>
      <c r="K768" s="72">
        <v>0</v>
      </c>
    </row>
    <row r="769" spans="1:11" ht="14.25">
      <c r="A769" s="54"/>
      <c r="B769" s="107"/>
      <c r="C769" s="65">
        <v>422</v>
      </c>
      <c r="D769" s="73" t="s">
        <v>333</v>
      </c>
      <c r="E769" s="123">
        <f t="shared" si="102"/>
        <v>0</v>
      </c>
      <c r="F769" s="123">
        <f t="shared" si="102"/>
        <v>0</v>
      </c>
      <c r="G769" s="123">
        <f t="shared" si="102"/>
        <v>0</v>
      </c>
      <c r="H769" s="123">
        <f t="shared" si="102"/>
        <v>240000</v>
      </c>
      <c r="I769" s="72">
        <v>0</v>
      </c>
      <c r="J769" s="72">
        <v>0</v>
      </c>
      <c r="K769" s="72">
        <v>0</v>
      </c>
    </row>
    <row r="770" spans="1:11" ht="14.25">
      <c r="A770" s="60" t="s">
        <v>216</v>
      </c>
      <c r="B770" s="107"/>
      <c r="C770" s="65">
        <v>4227</v>
      </c>
      <c r="D770" s="74" t="s">
        <v>215</v>
      </c>
      <c r="E770" s="124">
        <v>0</v>
      </c>
      <c r="F770" s="124">
        <v>0</v>
      </c>
      <c r="G770" s="124">
        <v>0</v>
      </c>
      <c r="H770" s="124">
        <v>240000</v>
      </c>
      <c r="I770" s="72">
        <v>0</v>
      </c>
      <c r="J770" s="72">
        <v>0</v>
      </c>
      <c r="K770" s="72">
        <v>0</v>
      </c>
    </row>
    <row r="771" spans="1:11" ht="14.25">
      <c r="A771" s="60"/>
      <c r="B771" s="107"/>
      <c r="C771" s="65"/>
      <c r="D771" s="19"/>
      <c r="E771" s="73"/>
      <c r="F771" s="74"/>
      <c r="G771" s="73"/>
      <c r="H771" s="73"/>
      <c r="I771" s="72"/>
      <c r="J771" s="72"/>
      <c r="K771" s="72"/>
    </row>
    <row r="772" spans="1:11" ht="14.25">
      <c r="A772" s="60"/>
      <c r="B772" s="107"/>
      <c r="C772" s="65"/>
      <c r="D772" s="19"/>
      <c r="E772" s="73"/>
      <c r="F772" s="74"/>
      <c r="G772" s="73"/>
      <c r="H772" s="73"/>
      <c r="I772" s="72"/>
      <c r="J772" s="72"/>
      <c r="K772" s="72"/>
    </row>
    <row r="773" spans="1:11" ht="14.25">
      <c r="A773" s="54"/>
      <c r="B773" s="107" t="s">
        <v>1097</v>
      </c>
      <c r="C773" s="65"/>
      <c r="D773" s="19" t="s">
        <v>573</v>
      </c>
      <c r="E773" s="125">
        <f>E776+E811+E831+E849</f>
        <v>1672077.45</v>
      </c>
      <c r="F773" s="125">
        <f>F776+F811+F831+F849</f>
        <v>1359700</v>
      </c>
      <c r="G773" s="125">
        <f>G776+G811+G831+G849</f>
        <v>1359700</v>
      </c>
      <c r="H773" s="125">
        <f>H776+H811+H831+H849</f>
        <v>1308400</v>
      </c>
      <c r="I773" s="72">
        <f>F773/E773*100</f>
        <v>81.3180035410441</v>
      </c>
      <c r="J773" s="72">
        <f t="shared" si="93"/>
        <v>100</v>
      </c>
      <c r="K773" s="72">
        <f t="shared" si="94"/>
        <v>96.22710892108553</v>
      </c>
    </row>
    <row r="774" spans="1:11" ht="14.25">
      <c r="A774" s="54"/>
      <c r="B774" s="107"/>
      <c r="C774" s="65"/>
      <c r="D774" s="19" t="s">
        <v>364</v>
      </c>
      <c r="E774" s="70" t="s">
        <v>840</v>
      </c>
      <c r="F774" s="70" t="s">
        <v>840</v>
      </c>
      <c r="G774" s="70" t="s">
        <v>840</v>
      </c>
      <c r="H774" s="70" t="s">
        <v>840</v>
      </c>
      <c r="I774" s="72"/>
      <c r="J774" s="72"/>
      <c r="K774" s="72"/>
    </row>
    <row r="775" spans="1:15" ht="14.25">
      <c r="A775" s="54"/>
      <c r="B775" s="107"/>
      <c r="C775" s="65"/>
      <c r="D775" s="19" t="s">
        <v>1078</v>
      </c>
      <c r="E775" s="70"/>
      <c r="F775" s="70"/>
      <c r="G775" s="70"/>
      <c r="H775" s="70"/>
      <c r="I775" s="72"/>
      <c r="J775" s="72"/>
      <c r="K775" s="72"/>
      <c r="O775" s="1" t="s">
        <v>840</v>
      </c>
    </row>
    <row r="776" spans="1:15" ht="14.25">
      <c r="A776" s="54"/>
      <c r="B776" s="107" t="s">
        <v>1079</v>
      </c>
      <c r="C776" s="65"/>
      <c r="D776" s="73" t="s">
        <v>1080</v>
      </c>
      <c r="E776" s="70">
        <f>E777+E797</f>
        <v>349843.51999999996</v>
      </c>
      <c r="F776" s="70">
        <f>F777+F797+F786+F791</f>
        <v>641300</v>
      </c>
      <c r="G776" s="70">
        <f>G777+G797+G786+G791</f>
        <v>641300</v>
      </c>
      <c r="H776" s="70">
        <f>H777+H797+H786+H791+H804</f>
        <v>728400</v>
      </c>
      <c r="I776" s="72">
        <f>F776/E776*100</f>
        <v>183.3105269464474</v>
      </c>
      <c r="J776" s="72">
        <f t="shared" si="93"/>
        <v>100</v>
      </c>
      <c r="K776" s="72">
        <f t="shared" si="94"/>
        <v>113.58178699516608</v>
      </c>
      <c r="O776" s="1" t="s">
        <v>840</v>
      </c>
    </row>
    <row r="777" spans="1:11" ht="14.25">
      <c r="A777" s="54"/>
      <c r="B777" s="107" t="s">
        <v>1081</v>
      </c>
      <c r="C777" s="65"/>
      <c r="D777" s="73" t="s">
        <v>1082</v>
      </c>
      <c r="E777" s="70">
        <f>E780</f>
        <v>293206.91</v>
      </c>
      <c r="F777" s="70">
        <f>F780</f>
        <v>211300</v>
      </c>
      <c r="G777" s="70">
        <f>G780</f>
        <v>211300</v>
      </c>
      <c r="H777" s="70">
        <f>H780</f>
        <v>301300</v>
      </c>
      <c r="I777" s="72">
        <f>F777/E777*100</f>
        <v>72.06515016989198</v>
      </c>
      <c r="J777" s="72">
        <f t="shared" si="93"/>
        <v>100</v>
      </c>
      <c r="K777" s="72">
        <f t="shared" si="94"/>
        <v>142.59346900141978</v>
      </c>
    </row>
    <row r="778" spans="1:11" ht="14.25">
      <c r="A778" s="54"/>
      <c r="B778" s="107"/>
      <c r="C778" s="65"/>
      <c r="D778" s="73" t="s">
        <v>118</v>
      </c>
      <c r="E778" s="70"/>
      <c r="F778" s="70"/>
      <c r="G778" s="70"/>
      <c r="H778" s="70"/>
      <c r="I778" s="72"/>
      <c r="J778" s="72"/>
      <c r="K778" s="72"/>
    </row>
    <row r="779" spans="1:11" ht="14.25">
      <c r="A779" s="54"/>
      <c r="B779" s="107"/>
      <c r="C779" s="65">
        <v>3</v>
      </c>
      <c r="D779" s="73" t="s">
        <v>436</v>
      </c>
      <c r="E779" s="70">
        <f>E780</f>
        <v>293206.91</v>
      </c>
      <c r="F779" s="70">
        <f>F780</f>
        <v>211300</v>
      </c>
      <c r="G779" s="70">
        <f>G780</f>
        <v>211300</v>
      </c>
      <c r="H779" s="70">
        <f>H780</f>
        <v>301300</v>
      </c>
      <c r="I779" s="72">
        <f>F779/E779*100</f>
        <v>72.06515016989198</v>
      </c>
      <c r="J779" s="72">
        <f t="shared" si="93"/>
        <v>100</v>
      </c>
      <c r="K779" s="72">
        <f t="shared" si="94"/>
        <v>142.59346900141978</v>
      </c>
    </row>
    <row r="780" spans="1:11" ht="14.25">
      <c r="A780" s="54"/>
      <c r="B780" s="107"/>
      <c r="C780" s="65">
        <v>32</v>
      </c>
      <c r="D780" s="73" t="s">
        <v>236</v>
      </c>
      <c r="E780" s="70">
        <f>E783+E781</f>
        <v>293206.91</v>
      </c>
      <c r="F780" s="70">
        <f>F783+F781</f>
        <v>211300</v>
      </c>
      <c r="G780" s="70">
        <f>G783+G781</f>
        <v>211300</v>
      </c>
      <c r="H780" s="70">
        <f>H783+H781</f>
        <v>301300</v>
      </c>
      <c r="I780" s="72">
        <f>F780/E780*100</f>
        <v>72.06515016989198</v>
      </c>
      <c r="J780" s="72">
        <f t="shared" si="93"/>
        <v>100</v>
      </c>
      <c r="K780" s="72">
        <f t="shared" si="94"/>
        <v>142.59346900141978</v>
      </c>
    </row>
    <row r="781" spans="1:11" ht="14.25">
      <c r="A781" s="54"/>
      <c r="B781" s="107"/>
      <c r="C781" s="65">
        <v>322</v>
      </c>
      <c r="D781" s="73" t="s">
        <v>237</v>
      </c>
      <c r="E781" s="70">
        <f>E782</f>
        <v>861.36</v>
      </c>
      <c r="F781" s="70">
        <f>F782</f>
        <v>1000</v>
      </c>
      <c r="G781" s="70">
        <f>G782</f>
        <v>1000</v>
      </c>
      <c r="H781" s="70">
        <f>H782</f>
        <v>1000</v>
      </c>
      <c r="I781" s="72">
        <f aca="true" t="shared" si="103" ref="I781:I844">F781/E781*100</f>
        <v>116.09547692021917</v>
      </c>
      <c r="J781" s="72">
        <f aca="true" t="shared" si="104" ref="J781:J842">G781/F781*100</f>
        <v>100</v>
      </c>
      <c r="K781" s="72">
        <f aca="true" t="shared" si="105" ref="K781:K842">H781/G781*100</f>
        <v>100</v>
      </c>
    </row>
    <row r="782" spans="1:11" ht="14.25">
      <c r="A782" s="60" t="s">
        <v>815</v>
      </c>
      <c r="B782" s="107"/>
      <c r="C782" s="96">
        <v>3223</v>
      </c>
      <c r="D782" s="74" t="s">
        <v>270</v>
      </c>
      <c r="E782" s="69">
        <v>861.36</v>
      </c>
      <c r="F782" s="69">
        <v>1000</v>
      </c>
      <c r="G782" s="69">
        <v>1000</v>
      </c>
      <c r="H782" s="69">
        <v>1000</v>
      </c>
      <c r="I782" s="72">
        <f t="shared" si="103"/>
        <v>116.09547692021917</v>
      </c>
      <c r="J782" s="72">
        <f t="shared" si="104"/>
        <v>100</v>
      </c>
      <c r="K782" s="72">
        <f t="shared" si="105"/>
        <v>100</v>
      </c>
    </row>
    <row r="783" spans="1:11" ht="14.25">
      <c r="A783" s="54"/>
      <c r="B783" s="107"/>
      <c r="C783" s="65">
        <v>323</v>
      </c>
      <c r="D783" s="73" t="s">
        <v>285</v>
      </c>
      <c r="E783" s="70">
        <f>E784+E785</f>
        <v>292345.55</v>
      </c>
      <c r="F783" s="70">
        <f>F784+F785</f>
        <v>210300</v>
      </c>
      <c r="G783" s="70">
        <f>G784+G785</f>
        <v>210300</v>
      </c>
      <c r="H783" s="70">
        <f>H784+H785</f>
        <v>300300</v>
      </c>
      <c r="I783" s="72">
        <f t="shared" si="103"/>
        <v>71.93542025866309</v>
      </c>
      <c r="J783" s="72">
        <f t="shared" si="104"/>
        <v>100</v>
      </c>
      <c r="K783" s="72">
        <f t="shared" si="105"/>
        <v>142.79600570613408</v>
      </c>
    </row>
    <row r="784" spans="1:11" ht="14.25">
      <c r="A784" s="60" t="s">
        <v>381</v>
      </c>
      <c r="B784" s="107"/>
      <c r="C784" s="66">
        <v>3232</v>
      </c>
      <c r="D784" s="74" t="s">
        <v>348</v>
      </c>
      <c r="E784" s="69">
        <v>280816.55</v>
      </c>
      <c r="F784" s="69">
        <v>200000</v>
      </c>
      <c r="G784" s="69">
        <v>200000</v>
      </c>
      <c r="H784" s="69">
        <v>290000</v>
      </c>
      <c r="I784" s="72">
        <f t="shared" si="103"/>
        <v>71.22087355606355</v>
      </c>
      <c r="J784" s="72">
        <f t="shared" si="104"/>
        <v>100</v>
      </c>
      <c r="K784" s="72">
        <f t="shared" si="105"/>
        <v>145</v>
      </c>
    </row>
    <row r="785" spans="1:11" ht="14.25">
      <c r="A785" s="60" t="s">
        <v>814</v>
      </c>
      <c r="B785" s="107"/>
      <c r="C785" s="66">
        <v>3236</v>
      </c>
      <c r="D785" s="74" t="s">
        <v>810</v>
      </c>
      <c r="E785" s="69">
        <v>11529</v>
      </c>
      <c r="F785" s="69">
        <v>10300</v>
      </c>
      <c r="G785" s="69">
        <v>10300</v>
      </c>
      <c r="H785" s="69">
        <v>10300</v>
      </c>
      <c r="I785" s="72">
        <f t="shared" si="103"/>
        <v>89.33992540549917</v>
      </c>
      <c r="J785" s="72">
        <f t="shared" si="104"/>
        <v>100</v>
      </c>
      <c r="K785" s="72">
        <f t="shared" si="105"/>
        <v>100</v>
      </c>
    </row>
    <row r="786" spans="1:11" ht="14.25">
      <c r="A786" s="60"/>
      <c r="B786" s="107" t="s">
        <v>148</v>
      </c>
      <c r="C786" s="66"/>
      <c r="D786" s="73" t="s">
        <v>149</v>
      </c>
      <c r="E786" s="70">
        <f aca="true" t="shared" si="106" ref="E786:H789">E787</f>
        <v>0</v>
      </c>
      <c r="F786" s="70">
        <f t="shared" si="106"/>
        <v>100000</v>
      </c>
      <c r="G786" s="70">
        <f t="shared" si="106"/>
        <v>100000</v>
      </c>
      <c r="H786" s="70">
        <f t="shared" si="106"/>
        <v>100000</v>
      </c>
      <c r="I786" s="72">
        <v>0</v>
      </c>
      <c r="J786" s="72">
        <f t="shared" si="104"/>
        <v>100</v>
      </c>
      <c r="K786" s="72">
        <f t="shared" si="105"/>
        <v>100</v>
      </c>
    </row>
    <row r="787" spans="1:11" ht="14.25">
      <c r="A787" s="54"/>
      <c r="B787" s="107"/>
      <c r="C787" s="65">
        <v>4</v>
      </c>
      <c r="D787" s="73" t="s">
        <v>988</v>
      </c>
      <c r="E787" s="70">
        <f t="shared" si="106"/>
        <v>0</v>
      </c>
      <c r="F787" s="70">
        <f t="shared" si="106"/>
        <v>100000</v>
      </c>
      <c r="G787" s="70">
        <f t="shared" si="106"/>
        <v>100000</v>
      </c>
      <c r="H787" s="70">
        <f t="shared" si="106"/>
        <v>100000</v>
      </c>
      <c r="I787" s="72">
        <v>0</v>
      </c>
      <c r="J787" s="72">
        <f t="shared" si="104"/>
        <v>100</v>
      </c>
      <c r="K787" s="72">
        <f t="shared" si="105"/>
        <v>100</v>
      </c>
    </row>
    <row r="788" spans="1:11" ht="14.25">
      <c r="A788" s="54"/>
      <c r="B788" s="107"/>
      <c r="C788" s="65">
        <v>42</v>
      </c>
      <c r="D788" s="73" t="s">
        <v>236</v>
      </c>
      <c r="E788" s="70">
        <f t="shared" si="106"/>
        <v>0</v>
      </c>
      <c r="F788" s="70">
        <f t="shared" si="106"/>
        <v>100000</v>
      </c>
      <c r="G788" s="70">
        <f t="shared" si="106"/>
        <v>100000</v>
      </c>
      <c r="H788" s="70">
        <f t="shared" si="106"/>
        <v>100000</v>
      </c>
      <c r="I788" s="72">
        <v>0</v>
      </c>
      <c r="J788" s="72">
        <f t="shared" si="104"/>
        <v>100</v>
      </c>
      <c r="K788" s="72">
        <f t="shared" si="105"/>
        <v>100</v>
      </c>
    </row>
    <row r="789" spans="1:11" ht="14.25">
      <c r="A789" s="54"/>
      <c r="B789" s="107"/>
      <c r="C789" s="65">
        <v>421</v>
      </c>
      <c r="D789" s="73" t="s">
        <v>143</v>
      </c>
      <c r="E789" s="70">
        <f t="shared" si="106"/>
        <v>0</v>
      </c>
      <c r="F789" s="70">
        <f t="shared" si="106"/>
        <v>100000</v>
      </c>
      <c r="G789" s="70">
        <f t="shared" si="106"/>
        <v>100000</v>
      </c>
      <c r="H789" s="70">
        <f t="shared" si="106"/>
        <v>100000</v>
      </c>
      <c r="I789" s="72">
        <v>0</v>
      </c>
      <c r="J789" s="72">
        <f t="shared" si="104"/>
        <v>100</v>
      </c>
      <c r="K789" s="72">
        <f t="shared" si="105"/>
        <v>100</v>
      </c>
    </row>
    <row r="790" spans="1:11" ht="14.25">
      <c r="A790" s="60" t="s">
        <v>772</v>
      </c>
      <c r="B790" s="107"/>
      <c r="C790" s="65">
        <v>4214</v>
      </c>
      <c r="D790" s="74" t="s">
        <v>916</v>
      </c>
      <c r="E790" s="69">
        <v>0</v>
      </c>
      <c r="F790" s="69">
        <v>100000</v>
      </c>
      <c r="G790" s="69">
        <v>100000</v>
      </c>
      <c r="H790" s="69">
        <v>100000</v>
      </c>
      <c r="I790" s="72">
        <v>0</v>
      </c>
      <c r="J790" s="72">
        <f t="shared" si="104"/>
        <v>100</v>
      </c>
      <c r="K790" s="72">
        <f t="shared" si="105"/>
        <v>100</v>
      </c>
    </row>
    <row r="791" spans="1:11" ht="14.25">
      <c r="A791" s="60"/>
      <c r="B791" s="107" t="s">
        <v>150</v>
      </c>
      <c r="C791" s="66"/>
      <c r="D791" s="73" t="s">
        <v>151</v>
      </c>
      <c r="E791" s="70">
        <f aca="true" t="shared" si="107" ref="E791:H794">E792</f>
        <v>0</v>
      </c>
      <c r="F791" s="70">
        <f t="shared" si="107"/>
        <v>280000</v>
      </c>
      <c r="G791" s="70">
        <f t="shared" si="107"/>
        <v>280000</v>
      </c>
      <c r="H791" s="70">
        <f t="shared" si="107"/>
        <v>280000</v>
      </c>
      <c r="I791" s="72">
        <v>0</v>
      </c>
      <c r="J791" s="72">
        <f t="shared" si="104"/>
        <v>100</v>
      </c>
      <c r="K791" s="72">
        <f t="shared" si="105"/>
        <v>100</v>
      </c>
    </row>
    <row r="792" spans="1:11" ht="14.25">
      <c r="A792" s="60"/>
      <c r="B792" s="107"/>
      <c r="C792" s="65">
        <v>4</v>
      </c>
      <c r="D792" s="73" t="s">
        <v>988</v>
      </c>
      <c r="E792" s="70">
        <f t="shared" si="107"/>
        <v>0</v>
      </c>
      <c r="F792" s="70">
        <f t="shared" si="107"/>
        <v>280000</v>
      </c>
      <c r="G792" s="70">
        <f t="shared" si="107"/>
        <v>280000</v>
      </c>
      <c r="H792" s="70">
        <f t="shared" si="107"/>
        <v>280000</v>
      </c>
      <c r="I792" s="72">
        <v>0</v>
      </c>
      <c r="J792" s="72">
        <f t="shared" si="104"/>
        <v>100</v>
      </c>
      <c r="K792" s="72">
        <f t="shared" si="105"/>
        <v>100</v>
      </c>
    </row>
    <row r="793" spans="1:11" ht="14.25">
      <c r="A793" s="60"/>
      <c r="B793" s="107"/>
      <c r="C793" s="65">
        <v>42</v>
      </c>
      <c r="D793" s="73" t="s">
        <v>236</v>
      </c>
      <c r="E793" s="70">
        <f t="shared" si="107"/>
        <v>0</v>
      </c>
      <c r="F793" s="70">
        <f t="shared" si="107"/>
        <v>280000</v>
      </c>
      <c r="G793" s="70">
        <f t="shared" si="107"/>
        <v>280000</v>
      </c>
      <c r="H793" s="70">
        <f t="shared" si="107"/>
        <v>280000</v>
      </c>
      <c r="I793" s="72">
        <v>0</v>
      </c>
      <c r="J793" s="72">
        <f t="shared" si="104"/>
        <v>100</v>
      </c>
      <c r="K793" s="72">
        <f t="shared" si="105"/>
        <v>100</v>
      </c>
    </row>
    <row r="794" spans="1:11" ht="14.25">
      <c r="A794" s="60"/>
      <c r="B794" s="107"/>
      <c r="C794" s="65">
        <v>422</v>
      </c>
      <c r="D794" s="73" t="s">
        <v>152</v>
      </c>
      <c r="E794" s="70">
        <f t="shared" si="107"/>
        <v>0</v>
      </c>
      <c r="F794" s="70">
        <f t="shared" si="107"/>
        <v>280000</v>
      </c>
      <c r="G794" s="70">
        <f t="shared" si="107"/>
        <v>280000</v>
      </c>
      <c r="H794" s="70">
        <f t="shared" si="107"/>
        <v>280000</v>
      </c>
      <c r="I794" s="72">
        <v>0</v>
      </c>
      <c r="J794" s="72">
        <f t="shared" si="104"/>
        <v>100</v>
      </c>
      <c r="K794" s="72">
        <f t="shared" si="105"/>
        <v>100</v>
      </c>
    </row>
    <row r="795" spans="1:11" ht="14.25">
      <c r="A795" s="60" t="s">
        <v>153</v>
      </c>
      <c r="B795" s="107"/>
      <c r="C795" s="65">
        <v>4223</v>
      </c>
      <c r="D795" s="74" t="s">
        <v>154</v>
      </c>
      <c r="E795" s="69">
        <v>0</v>
      </c>
      <c r="F795" s="69">
        <v>280000</v>
      </c>
      <c r="G795" s="69">
        <v>280000</v>
      </c>
      <c r="H795" s="69">
        <v>280000</v>
      </c>
      <c r="I795" s="72">
        <v>0</v>
      </c>
      <c r="J795" s="72">
        <f t="shared" si="104"/>
        <v>100</v>
      </c>
      <c r="K795" s="72">
        <f t="shared" si="105"/>
        <v>100</v>
      </c>
    </row>
    <row r="796" spans="1:11" ht="14.25">
      <c r="A796" s="60"/>
      <c r="B796" s="107" t="s">
        <v>1098</v>
      </c>
      <c r="C796" s="66"/>
      <c r="D796" s="73" t="s">
        <v>1099</v>
      </c>
      <c r="E796" s="69"/>
      <c r="F796" s="69"/>
      <c r="G796" s="69"/>
      <c r="H796" s="69"/>
      <c r="I796" s="72"/>
      <c r="J796" s="72"/>
      <c r="K796" s="72"/>
    </row>
    <row r="797" spans="1:11" ht="14.25">
      <c r="A797" s="60"/>
      <c r="B797" s="107"/>
      <c r="C797" s="66"/>
      <c r="D797" s="73" t="s">
        <v>101</v>
      </c>
      <c r="E797" s="70">
        <f>E798</f>
        <v>56636.61</v>
      </c>
      <c r="F797" s="70">
        <f>F798</f>
        <v>50000</v>
      </c>
      <c r="G797" s="70">
        <f>G798</f>
        <v>50000</v>
      </c>
      <c r="H797" s="70">
        <f>H798</f>
        <v>40000</v>
      </c>
      <c r="I797" s="72">
        <f t="shared" si="103"/>
        <v>88.28211999270437</v>
      </c>
      <c r="J797" s="72">
        <f t="shared" si="104"/>
        <v>100</v>
      </c>
      <c r="K797" s="72">
        <f t="shared" si="105"/>
        <v>80</v>
      </c>
    </row>
    <row r="798" spans="1:11" ht="14.25">
      <c r="A798" s="60"/>
      <c r="B798" s="107"/>
      <c r="C798" s="80">
        <v>4</v>
      </c>
      <c r="D798" s="73" t="s">
        <v>988</v>
      </c>
      <c r="E798" s="70">
        <f>E800</f>
        <v>56636.61</v>
      </c>
      <c r="F798" s="70">
        <f>F800</f>
        <v>50000</v>
      </c>
      <c r="G798" s="70">
        <f>G800</f>
        <v>50000</v>
      </c>
      <c r="H798" s="70">
        <f>H800</f>
        <v>40000</v>
      </c>
      <c r="I798" s="72">
        <f t="shared" si="103"/>
        <v>88.28211999270437</v>
      </c>
      <c r="J798" s="72">
        <f t="shared" si="104"/>
        <v>100</v>
      </c>
      <c r="K798" s="72">
        <f t="shared" si="105"/>
        <v>80</v>
      </c>
    </row>
    <row r="799" spans="1:11" ht="14.25">
      <c r="A799" s="60"/>
      <c r="B799" s="107"/>
      <c r="C799" s="65">
        <v>41</v>
      </c>
      <c r="D799" s="73" t="s">
        <v>370</v>
      </c>
      <c r="E799" s="70"/>
      <c r="F799" s="70"/>
      <c r="G799" s="70"/>
      <c r="H799" s="70"/>
      <c r="I799" s="72"/>
      <c r="J799" s="72"/>
      <c r="K799" s="72"/>
    </row>
    <row r="800" spans="1:11" ht="14.25">
      <c r="A800" s="60"/>
      <c r="B800" s="107"/>
      <c r="C800" s="65"/>
      <c r="D800" s="73" t="s">
        <v>330</v>
      </c>
      <c r="E800" s="70">
        <f aca="true" t="shared" si="108" ref="E800:H801">E801</f>
        <v>56636.61</v>
      </c>
      <c r="F800" s="70">
        <f t="shared" si="108"/>
        <v>50000</v>
      </c>
      <c r="G800" s="70">
        <f t="shared" si="108"/>
        <v>50000</v>
      </c>
      <c r="H800" s="70">
        <f t="shared" si="108"/>
        <v>40000</v>
      </c>
      <c r="I800" s="72">
        <f t="shared" si="103"/>
        <v>88.28211999270437</v>
      </c>
      <c r="J800" s="72">
        <f t="shared" si="104"/>
        <v>100</v>
      </c>
      <c r="K800" s="72">
        <f t="shared" si="105"/>
        <v>80</v>
      </c>
    </row>
    <row r="801" spans="1:11" ht="14.25">
      <c r="A801" s="60"/>
      <c r="B801" s="107"/>
      <c r="C801" s="80">
        <v>412</v>
      </c>
      <c r="D801" s="73" t="s">
        <v>900</v>
      </c>
      <c r="E801" s="70">
        <f t="shared" si="108"/>
        <v>56636.61</v>
      </c>
      <c r="F801" s="70">
        <f t="shared" si="108"/>
        <v>50000</v>
      </c>
      <c r="G801" s="70">
        <f t="shared" si="108"/>
        <v>50000</v>
      </c>
      <c r="H801" s="70">
        <f t="shared" si="108"/>
        <v>40000</v>
      </c>
      <c r="I801" s="72">
        <f t="shared" si="103"/>
        <v>88.28211999270437</v>
      </c>
      <c r="J801" s="72">
        <f t="shared" si="104"/>
        <v>100</v>
      </c>
      <c r="K801" s="72">
        <f t="shared" si="105"/>
        <v>80</v>
      </c>
    </row>
    <row r="802" spans="1:11" ht="14.25">
      <c r="A802" s="60" t="s">
        <v>924</v>
      </c>
      <c r="B802" s="107"/>
      <c r="C802" s="66">
        <v>4124</v>
      </c>
      <c r="D802" s="74" t="s">
        <v>923</v>
      </c>
      <c r="E802" s="69">
        <v>56636.61</v>
      </c>
      <c r="F802" s="69">
        <v>50000</v>
      </c>
      <c r="G802" s="69">
        <v>50000</v>
      </c>
      <c r="H802" s="69">
        <v>40000</v>
      </c>
      <c r="I802" s="72">
        <f t="shared" si="103"/>
        <v>88.28211999270437</v>
      </c>
      <c r="J802" s="72">
        <f t="shared" si="104"/>
        <v>100</v>
      </c>
      <c r="K802" s="72">
        <f t="shared" si="105"/>
        <v>80</v>
      </c>
    </row>
    <row r="803" spans="1:11" ht="14.25">
      <c r="A803" s="60"/>
      <c r="B803" s="107" t="s">
        <v>217</v>
      </c>
      <c r="C803" s="66"/>
      <c r="D803" s="81" t="s">
        <v>219</v>
      </c>
      <c r="E803" s="69"/>
      <c r="F803" s="69"/>
      <c r="G803" s="69"/>
      <c r="H803" s="69"/>
      <c r="I803" s="72"/>
      <c r="J803" s="72"/>
      <c r="K803" s="72"/>
    </row>
    <row r="804" spans="1:11" ht="14.25">
      <c r="A804" s="60"/>
      <c r="B804" s="107"/>
      <c r="C804" s="66"/>
      <c r="D804" s="81" t="s">
        <v>220</v>
      </c>
      <c r="E804" s="69"/>
      <c r="F804" s="69"/>
      <c r="G804" s="69"/>
      <c r="H804" s="69">
        <f>H805</f>
        <v>7100</v>
      </c>
      <c r="I804" s="72">
        <v>0</v>
      </c>
      <c r="J804" s="72">
        <v>0</v>
      </c>
      <c r="K804" s="72">
        <v>0</v>
      </c>
    </row>
    <row r="805" spans="1:11" ht="14.25">
      <c r="A805" s="60"/>
      <c r="B805" s="107"/>
      <c r="C805" s="65">
        <v>4</v>
      </c>
      <c r="D805" s="81" t="s">
        <v>988</v>
      </c>
      <c r="E805" s="121">
        <f>E807</f>
        <v>0</v>
      </c>
      <c r="F805" s="121">
        <f>F807</f>
        <v>0</v>
      </c>
      <c r="G805" s="121">
        <f>G807</f>
        <v>0</v>
      </c>
      <c r="H805" s="121">
        <f>H807</f>
        <v>7100</v>
      </c>
      <c r="I805" s="72">
        <v>0</v>
      </c>
      <c r="J805" s="72">
        <v>0</v>
      </c>
      <c r="K805" s="72">
        <v>0</v>
      </c>
    </row>
    <row r="806" spans="1:11" ht="14.25">
      <c r="A806" s="60"/>
      <c r="B806" s="107"/>
      <c r="C806" s="65">
        <v>41</v>
      </c>
      <c r="D806" s="81" t="s">
        <v>370</v>
      </c>
      <c r="E806" s="121"/>
      <c r="F806" s="121"/>
      <c r="G806" s="121"/>
      <c r="H806" s="121"/>
      <c r="I806" s="72"/>
      <c r="J806" s="72"/>
      <c r="K806" s="72"/>
    </row>
    <row r="807" spans="1:11" ht="14.25">
      <c r="A807" s="60"/>
      <c r="B807" s="107"/>
      <c r="C807" s="65"/>
      <c r="D807" s="81" t="s">
        <v>330</v>
      </c>
      <c r="E807" s="121">
        <f aca="true" t="shared" si="109" ref="E807:H808">E808</f>
        <v>0</v>
      </c>
      <c r="F807" s="121">
        <f t="shared" si="109"/>
        <v>0</v>
      </c>
      <c r="G807" s="121">
        <f t="shared" si="109"/>
        <v>0</v>
      </c>
      <c r="H807" s="121">
        <f t="shared" si="109"/>
        <v>7100</v>
      </c>
      <c r="I807" s="72">
        <v>0</v>
      </c>
      <c r="J807" s="72">
        <v>0</v>
      </c>
      <c r="K807" s="72">
        <v>0</v>
      </c>
    </row>
    <row r="808" spans="1:11" ht="14.25">
      <c r="A808" s="60"/>
      <c r="B808" s="107"/>
      <c r="C808" s="65">
        <v>411</v>
      </c>
      <c r="D808" s="81" t="s">
        <v>480</v>
      </c>
      <c r="E808" s="121">
        <f t="shared" si="109"/>
        <v>0</v>
      </c>
      <c r="F808" s="121">
        <f t="shared" si="109"/>
        <v>0</v>
      </c>
      <c r="G808" s="121">
        <f t="shared" si="109"/>
        <v>0</v>
      </c>
      <c r="H808" s="121">
        <f t="shared" si="109"/>
        <v>7100</v>
      </c>
      <c r="I808" s="72">
        <v>0</v>
      </c>
      <c r="J808" s="72">
        <v>0</v>
      </c>
      <c r="K808" s="72">
        <v>0</v>
      </c>
    </row>
    <row r="809" spans="1:11" ht="14.25">
      <c r="A809" s="60" t="s">
        <v>218</v>
      </c>
      <c r="B809" s="107"/>
      <c r="C809" s="66">
        <v>4111</v>
      </c>
      <c r="D809" s="94" t="s">
        <v>371</v>
      </c>
      <c r="E809" s="122">
        <v>0</v>
      </c>
      <c r="F809" s="122">
        <v>0</v>
      </c>
      <c r="G809" s="122">
        <v>0</v>
      </c>
      <c r="H809" s="122">
        <v>7100</v>
      </c>
      <c r="I809" s="72">
        <v>0</v>
      </c>
      <c r="J809" s="72">
        <v>0</v>
      </c>
      <c r="K809" s="72">
        <v>0</v>
      </c>
    </row>
    <row r="810" spans="1:11" ht="14.25">
      <c r="A810" s="60"/>
      <c r="B810" s="107"/>
      <c r="C810" s="65"/>
      <c r="D810" s="81" t="s">
        <v>1087</v>
      </c>
      <c r="E810" s="69"/>
      <c r="F810" s="69"/>
      <c r="G810" s="69"/>
      <c r="H810" s="69"/>
      <c r="I810" s="72"/>
      <c r="J810" s="72"/>
      <c r="K810" s="72"/>
    </row>
    <row r="811" spans="1:11" ht="14.25">
      <c r="A811" s="54"/>
      <c r="B811" s="107" t="s">
        <v>1083</v>
      </c>
      <c r="C811" s="65"/>
      <c r="D811" s="73" t="s">
        <v>1085</v>
      </c>
      <c r="E811" s="70">
        <f>E812+E820+E825</f>
        <v>650252.6399999999</v>
      </c>
      <c r="F811" s="70">
        <f>F812+F820+F825</f>
        <v>700000</v>
      </c>
      <c r="G811" s="70">
        <f>G812+G820+G825</f>
        <v>700000</v>
      </c>
      <c r="H811" s="70">
        <f>H812+H820+H825</f>
        <v>560000</v>
      </c>
      <c r="I811" s="72">
        <f t="shared" si="103"/>
        <v>107.65046644024392</v>
      </c>
      <c r="J811" s="72">
        <f t="shared" si="104"/>
        <v>100</v>
      </c>
      <c r="K811" s="72">
        <f t="shared" si="105"/>
        <v>80</v>
      </c>
    </row>
    <row r="812" spans="1:11" ht="14.25">
      <c r="A812" s="54"/>
      <c r="B812" s="107" t="s">
        <v>1084</v>
      </c>
      <c r="C812" s="65"/>
      <c r="D812" s="73" t="s">
        <v>1086</v>
      </c>
      <c r="E812" s="70">
        <f>E814</f>
        <v>536017.94</v>
      </c>
      <c r="F812" s="70">
        <f>F814</f>
        <v>500000</v>
      </c>
      <c r="G812" s="70">
        <f>G814</f>
        <v>500000</v>
      </c>
      <c r="H812" s="70">
        <f>H814</f>
        <v>460000</v>
      </c>
      <c r="I812" s="72">
        <f t="shared" si="103"/>
        <v>93.28045997863431</v>
      </c>
      <c r="J812" s="72">
        <f t="shared" si="104"/>
        <v>100</v>
      </c>
      <c r="K812" s="72">
        <f t="shared" si="105"/>
        <v>92</v>
      </c>
    </row>
    <row r="813" spans="1:11" ht="14.25">
      <c r="A813" s="54"/>
      <c r="B813" s="107"/>
      <c r="C813" s="65">
        <v>3</v>
      </c>
      <c r="D813" s="73" t="s">
        <v>436</v>
      </c>
      <c r="E813" s="70">
        <f>E814</f>
        <v>536017.94</v>
      </c>
      <c r="F813" s="70">
        <f>F814</f>
        <v>500000</v>
      </c>
      <c r="G813" s="70">
        <f>G814</f>
        <v>500000</v>
      </c>
      <c r="H813" s="70">
        <f>H814</f>
        <v>460000</v>
      </c>
      <c r="I813" s="72">
        <f t="shared" si="103"/>
        <v>93.28045997863431</v>
      </c>
      <c r="J813" s="72">
        <f t="shared" si="104"/>
        <v>100</v>
      </c>
      <c r="K813" s="72">
        <f t="shared" si="105"/>
        <v>92</v>
      </c>
    </row>
    <row r="814" spans="1:11" ht="14.25">
      <c r="A814" s="54"/>
      <c r="B814" s="107"/>
      <c r="C814" s="65">
        <v>32</v>
      </c>
      <c r="D814" s="73" t="s">
        <v>236</v>
      </c>
      <c r="E814" s="70">
        <f>E818+E815</f>
        <v>536017.94</v>
      </c>
      <c r="F814" s="70">
        <f>F818+F815</f>
        <v>500000</v>
      </c>
      <c r="G814" s="70">
        <f>G818+G815</f>
        <v>500000</v>
      </c>
      <c r="H814" s="70">
        <f>H818+H815</f>
        <v>460000</v>
      </c>
      <c r="I814" s="72">
        <f t="shared" si="103"/>
        <v>93.28045997863431</v>
      </c>
      <c r="J814" s="72">
        <f t="shared" si="104"/>
        <v>100</v>
      </c>
      <c r="K814" s="72">
        <f t="shared" si="105"/>
        <v>92</v>
      </c>
    </row>
    <row r="815" spans="1:11" ht="14.25">
      <c r="A815" s="54"/>
      <c r="B815" s="107"/>
      <c r="C815" s="65">
        <v>322</v>
      </c>
      <c r="D815" s="73" t="s">
        <v>237</v>
      </c>
      <c r="E815" s="70">
        <f>E817+E816</f>
        <v>403136.14</v>
      </c>
      <c r="F815" s="70">
        <f>F817+F816</f>
        <v>360000</v>
      </c>
      <c r="G815" s="70">
        <f>G817+G816</f>
        <v>360000</v>
      </c>
      <c r="H815" s="70">
        <f>H817+H816</f>
        <v>310000</v>
      </c>
      <c r="I815" s="72">
        <f t="shared" si="103"/>
        <v>89.2998578594318</v>
      </c>
      <c r="J815" s="72">
        <f t="shared" si="104"/>
        <v>100</v>
      </c>
      <c r="K815" s="72">
        <f t="shared" si="105"/>
        <v>86.11111111111111</v>
      </c>
    </row>
    <row r="816" spans="1:11" ht="14.25">
      <c r="A816" s="60" t="s">
        <v>633</v>
      </c>
      <c r="B816" s="107"/>
      <c r="C816" s="66">
        <v>3223</v>
      </c>
      <c r="D816" s="74" t="s">
        <v>270</v>
      </c>
      <c r="E816" s="69">
        <v>157924.75</v>
      </c>
      <c r="F816" s="69">
        <v>160000</v>
      </c>
      <c r="G816" s="69">
        <v>160000</v>
      </c>
      <c r="H816" s="69">
        <v>160000</v>
      </c>
      <c r="I816" s="72">
        <f t="shared" si="103"/>
        <v>101.31407521620265</v>
      </c>
      <c r="J816" s="72">
        <f t="shared" si="104"/>
        <v>100</v>
      </c>
      <c r="K816" s="72">
        <f t="shared" si="105"/>
        <v>100</v>
      </c>
    </row>
    <row r="817" spans="1:11" ht="14.25">
      <c r="A817" s="60" t="s">
        <v>630</v>
      </c>
      <c r="B817" s="107"/>
      <c r="C817" s="66">
        <v>3224</v>
      </c>
      <c r="D817" s="74" t="s">
        <v>362</v>
      </c>
      <c r="E817" s="69">
        <v>245211.39</v>
      </c>
      <c r="F817" s="69">
        <v>200000</v>
      </c>
      <c r="G817" s="69">
        <v>200000</v>
      </c>
      <c r="H817" s="69">
        <v>150000</v>
      </c>
      <c r="I817" s="72">
        <f t="shared" si="103"/>
        <v>81.56227979458865</v>
      </c>
      <c r="J817" s="72">
        <f t="shared" si="104"/>
        <v>100</v>
      </c>
      <c r="K817" s="72">
        <f t="shared" si="105"/>
        <v>75</v>
      </c>
    </row>
    <row r="818" spans="1:11" ht="14.25">
      <c r="A818" s="54"/>
      <c r="B818" s="107"/>
      <c r="C818" s="65">
        <v>323</v>
      </c>
      <c r="D818" s="73" t="s">
        <v>285</v>
      </c>
      <c r="E818" s="70">
        <f>E819</f>
        <v>132881.8</v>
      </c>
      <c r="F818" s="70">
        <f>F819</f>
        <v>140000</v>
      </c>
      <c r="G818" s="70">
        <f>G819</f>
        <v>140000</v>
      </c>
      <c r="H818" s="70">
        <f>H819</f>
        <v>150000</v>
      </c>
      <c r="I818" s="72">
        <f t="shared" si="103"/>
        <v>105.35679077194922</v>
      </c>
      <c r="J818" s="72">
        <f t="shared" si="104"/>
        <v>100</v>
      </c>
      <c r="K818" s="72">
        <f t="shared" si="105"/>
        <v>107.14285714285714</v>
      </c>
    </row>
    <row r="819" spans="1:11" ht="14.25">
      <c r="A819" s="60" t="s">
        <v>631</v>
      </c>
      <c r="B819" s="107"/>
      <c r="C819" s="66">
        <v>3232</v>
      </c>
      <c r="D819" s="74" t="s">
        <v>348</v>
      </c>
      <c r="E819" s="69">
        <v>132881.8</v>
      </c>
      <c r="F819" s="69">
        <v>140000</v>
      </c>
      <c r="G819" s="69">
        <v>140000</v>
      </c>
      <c r="H819" s="69">
        <v>150000</v>
      </c>
      <c r="I819" s="72">
        <f t="shared" si="103"/>
        <v>105.35679077194922</v>
      </c>
      <c r="J819" s="72">
        <f t="shared" si="104"/>
        <v>100</v>
      </c>
      <c r="K819" s="72">
        <f t="shared" si="105"/>
        <v>107.14285714285714</v>
      </c>
    </row>
    <row r="820" spans="1:11" s="2" customFormat="1" ht="15">
      <c r="A820" s="54"/>
      <c r="B820" s="107" t="s">
        <v>1088</v>
      </c>
      <c r="C820" s="65"/>
      <c r="D820" s="73" t="s">
        <v>1089</v>
      </c>
      <c r="E820" s="70">
        <f aca="true" t="shared" si="110" ref="E820:H823">E821</f>
        <v>64824.7</v>
      </c>
      <c r="F820" s="70">
        <f t="shared" si="110"/>
        <v>200000</v>
      </c>
      <c r="G820" s="70">
        <f t="shared" si="110"/>
        <v>200000</v>
      </c>
      <c r="H820" s="70">
        <f t="shared" si="110"/>
        <v>100000</v>
      </c>
      <c r="I820" s="72">
        <f t="shared" si="103"/>
        <v>308.5243741968725</v>
      </c>
      <c r="J820" s="72">
        <f t="shared" si="104"/>
        <v>100</v>
      </c>
      <c r="K820" s="72">
        <f t="shared" si="105"/>
        <v>50</v>
      </c>
    </row>
    <row r="821" spans="1:11" ht="14.25">
      <c r="A821" s="54"/>
      <c r="B821" s="107"/>
      <c r="C821" s="65">
        <v>4</v>
      </c>
      <c r="D821" s="43" t="s">
        <v>988</v>
      </c>
      <c r="E821" s="70">
        <f t="shared" si="110"/>
        <v>64824.7</v>
      </c>
      <c r="F821" s="70">
        <f t="shared" si="110"/>
        <v>200000</v>
      </c>
      <c r="G821" s="70">
        <f t="shared" si="110"/>
        <v>200000</v>
      </c>
      <c r="H821" s="70">
        <f t="shared" si="110"/>
        <v>100000</v>
      </c>
      <c r="I821" s="72">
        <f t="shared" si="103"/>
        <v>308.5243741968725</v>
      </c>
      <c r="J821" s="72">
        <f t="shared" si="104"/>
        <v>100</v>
      </c>
      <c r="K821" s="72">
        <f t="shared" si="105"/>
        <v>50</v>
      </c>
    </row>
    <row r="822" spans="1:11" ht="14.25">
      <c r="A822" s="54"/>
      <c r="B822" s="107"/>
      <c r="C822" s="65">
        <v>42</v>
      </c>
      <c r="D822" s="73" t="s">
        <v>332</v>
      </c>
      <c r="E822" s="70">
        <f t="shared" si="110"/>
        <v>64824.7</v>
      </c>
      <c r="F822" s="70">
        <f t="shared" si="110"/>
        <v>200000</v>
      </c>
      <c r="G822" s="70">
        <f t="shared" si="110"/>
        <v>200000</v>
      </c>
      <c r="H822" s="70">
        <f t="shared" si="110"/>
        <v>100000</v>
      </c>
      <c r="I822" s="72">
        <f t="shared" si="103"/>
        <v>308.5243741968725</v>
      </c>
      <c r="J822" s="72">
        <f t="shared" si="104"/>
        <v>100</v>
      </c>
      <c r="K822" s="72">
        <f t="shared" si="105"/>
        <v>50</v>
      </c>
    </row>
    <row r="823" spans="1:11" ht="14.25">
      <c r="A823" s="54"/>
      <c r="B823" s="107"/>
      <c r="C823" s="65">
        <v>421</v>
      </c>
      <c r="D823" s="73" t="s">
        <v>352</v>
      </c>
      <c r="E823" s="70">
        <f t="shared" si="110"/>
        <v>64824.7</v>
      </c>
      <c r="F823" s="70">
        <f t="shared" si="110"/>
        <v>200000</v>
      </c>
      <c r="G823" s="70">
        <f t="shared" si="110"/>
        <v>200000</v>
      </c>
      <c r="H823" s="70">
        <f t="shared" si="110"/>
        <v>100000</v>
      </c>
      <c r="I823" s="72">
        <f t="shared" si="103"/>
        <v>308.5243741968725</v>
      </c>
      <c r="J823" s="72">
        <f t="shared" si="104"/>
        <v>100</v>
      </c>
      <c r="K823" s="72">
        <f t="shared" si="105"/>
        <v>50</v>
      </c>
    </row>
    <row r="824" spans="1:11" ht="14.25">
      <c r="A824" s="60" t="s">
        <v>84</v>
      </c>
      <c r="B824" s="107"/>
      <c r="C824" s="66">
        <v>4214</v>
      </c>
      <c r="D824" s="74" t="s">
        <v>353</v>
      </c>
      <c r="E824" s="69">
        <v>64824.7</v>
      </c>
      <c r="F824" s="69">
        <v>200000</v>
      </c>
      <c r="G824" s="69">
        <v>200000</v>
      </c>
      <c r="H824" s="69">
        <v>100000</v>
      </c>
      <c r="I824" s="72">
        <f t="shared" si="103"/>
        <v>308.5243741968725</v>
      </c>
      <c r="J824" s="72">
        <f t="shared" si="104"/>
        <v>100</v>
      </c>
      <c r="K824" s="72">
        <f t="shared" si="105"/>
        <v>50</v>
      </c>
    </row>
    <row r="825" spans="1:11" ht="14.25">
      <c r="A825" s="60"/>
      <c r="B825" s="107" t="s">
        <v>1091</v>
      </c>
      <c r="C825" s="65"/>
      <c r="D825" s="73" t="s">
        <v>1090</v>
      </c>
      <c r="E825" s="69">
        <f aca="true" t="shared" si="111" ref="E825:H828">E826</f>
        <v>49410</v>
      </c>
      <c r="F825" s="69">
        <f t="shared" si="111"/>
        <v>0</v>
      </c>
      <c r="G825" s="69">
        <f t="shared" si="111"/>
        <v>0</v>
      </c>
      <c r="H825" s="69">
        <f t="shared" si="111"/>
        <v>0</v>
      </c>
      <c r="I825" s="72">
        <f t="shared" si="103"/>
        <v>0</v>
      </c>
      <c r="J825" s="72">
        <v>0</v>
      </c>
      <c r="K825" s="72">
        <v>0</v>
      </c>
    </row>
    <row r="826" spans="1:11" ht="14.25">
      <c r="A826" s="60"/>
      <c r="B826" s="107"/>
      <c r="C826" s="65">
        <v>4</v>
      </c>
      <c r="D826" s="43" t="s">
        <v>988</v>
      </c>
      <c r="E826" s="69">
        <f t="shared" si="111"/>
        <v>49410</v>
      </c>
      <c r="F826" s="69">
        <f t="shared" si="111"/>
        <v>0</v>
      </c>
      <c r="G826" s="69">
        <f t="shared" si="111"/>
        <v>0</v>
      </c>
      <c r="H826" s="69">
        <f t="shared" si="111"/>
        <v>0</v>
      </c>
      <c r="I826" s="72">
        <f t="shared" si="103"/>
        <v>0</v>
      </c>
      <c r="J826" s="72">
        <v>0</v>
      </c>
      <c r="K826" s="72">
        <v>0</v>
      </c>
    </row>
    <row r="827" spans="1:11" ht="14.25">
      <c r="A827" s="60"/>
      <c r="B827" s="107"/>
      <c r="C827" s="65">
        <v>41</v>
      </c>
      <c r="D827" s="73" t="s">
        <v>1092</v>
      </c>
      <c r="E827" s="69">
        <f t="shared" si="111"/>
        <v>49410</v>
      </c>
      <c r="F827" s="69">
        <f t="shared" si="111"/>
        <v>0</v>
      </c>
      <c r="G827" s="69">
        <f t="shared" si="111"/>
        <v>0</v>
      </c>
      <c r="H827" s="69">
        <f t="shared" si="111"/>
        <v>0</v>
      </c>
      <c r="I827" s="72">
        <f t="shared" si="103"/>
        <v>0</v>
      </c>
      <c r="J827" s="72">
        <v>0</v>
      </c>
      <c r="K827" s="72">
        <v>0</v>
      </c>
    </row>
    <row r="828" spans="1:11" ht="14.25">
      <c r="A828" s="60"/>
      <c r="B828" s="107"/>
      <c r="C828" s="65">
        <v>412</v>
      </c>
      <c r="D828" s="73" t="s">
        <v>900</v>
      </c>
      <c r="E828" s="69">
        <f t="shared" si="111"/>
        <v>49410</v>
      </c>
      <c r="F828" s="69">
        <f t="shared" si="111"/>
        <v>0</v>
      </c>
      <c r="G828" s="69">
        <f t="shared" si="111"/>
        <v>0</v>
      </c>
      <c r="H828" s="69">
        <f t="shared" si="111"/>
        <v>0</v>
      </c>
      <c r="I828" s="72">
        <f t="shared" si="103"/>
        <v>0</v>
      </c>
      <c r="J828" s="72">
        <v>0</v>
      </c>
      <c r="K828" s="72">
        <v>0</v>
      </c>
    </row>
    <row r="829" spans="1:11" ht="14.25">
      <c r="A829" s="60" t="s">
        <v>1104</v>
      </c>
      <c r="B829" s="107"/>
      <c r="C829" s="66">
        <v>4124</v>
      </c>
      <c r="D829" s="16" t="s">
        <v>923</v>
      </c>
      <c r="E829" s="69">
        <v>49410</v>
      </c>
      <c r="F829" s="69">
        <v>0</v>
      </c>
      <c r="G829" s="69">
        <v>0</v>
      </c>
      <c r="H829" s="69">
        <v>0</v>
      </c>
      <c r="I829" s="72">
        <f t="shared" si="103"/>
        <v>0</v>
      </c>
      <c r="J829" s="72">
        <v>0</v>
      </c>
      <c r="K829" s="72">
        <v>0</v>
      </c>
    </row>
    <row r="830" spans="1:11" ht="14.25">
      <c r="A830" s="60"/>
      <c r="B830" s="107"/>
      <c r="C830" s="66"/>
      <c r="D830" s="74" t="s">
        <v>1094</v>
      </c>
      <c r="E830" s="69"/>
      <c r="F830" s="69"/>
      <c r="G830" s="69"/>
      <c r="H830" s="69"/>
      <c r="I830" s="72"/>
      <c r="J830" s="72"/>
      <c r="K830" s="72"/>
    </row>
    <row r="831" spans="1:11" ht="14.25">
      <c r="A831" s="60"/>
      <c r="B831" s="107" t="s">
        <v>1095</v>
      </c>
      <c r="C831" s="65"/>
      <c r="D831" s="73" t="s">
        <v>1093</v>
      </c>
      <c r="E831" s="70">
        <f>E833+E843</f>
        <v>658580.57</v>
      </c>
      <c r="F831" s="70">
        <f>F833+F843</f>
        <v>18400</v>
      </c>
      <c r="G831" s="70">
        <f>G833+G843</f>
        <v>18400</v>
      </c>
      <c r="H831" s="70">
        <f>H833+H843</f>
        <v>20000</v>
      </c>
      <c r="I831" s="72">
        <f t="shared" si="103"/>
        <v>2.793887466191115</v>
      </c>
      <c r="J831" s="72">
        <f t="shared" si="104"/>
        <v>100</v>
      </c>
      <c r="K831" s="72">
        <f t="shared" si="105"/>
        <v>108.69565217391303</v>
      </c>
    </row>
    <row r="832" spans="1:11" ht="14.25">
      <c r="A832" s="60"/>
      <c r="B832" s="107" t="s">
        <v>1103</v>
      </c>
      <c r="C832" s="65"/>
      <c r="D832" s="73" t="s">
        <v>1096</v>
      </c>
      <c r="E832" s="70"/>
      <c r="F832" s="70"/>
      <c r="G832" s="70"/>
      <c r="H832" s="70"/>
      <c r="I832" s="72"/>
      <c r="J832" s="72"/>
      <c r="K832" s="72"/>
    </row>
    <row r="833" spans="1:11" ht="14.25">
      <c r="A833" s="60"/>
      <c r="B833" s="107"/>
      <c r="C833" s="65"/>
      <c r="D833" s="73" t="s">
        <v>809</v>
      </c>
      <c r="E833" s="70">
        <f>E834+E839</f>
        <v>166798.4</v>
      </c>
      <c r="F833" s="70">
        <f>F834+F839</f>
        <v>18400</v>
      </c>
      <c r="G833" s="70">
        <f>G834+G839</f>
        <v>18400</v>
      </c>
      <c r="H833" s="70">
        <f>H834+H839</f>
        <v>20000</v>
      </c>
      <c r="I833" s="72">
        <f t="shared" si="103"/>
        <v>11.031280875595929</v>
      </c>
      <c r="J833" s="72">
        <f t="shared" si="104"/>
        <v>100</v>
      </c>
      <c r="K833" s="72">
        <f t="shared" si="105"/>
        <v>108.69565217391303</v>
      </c>
    </row>
    <row r="834" spans="1:11" ht="14.25">
      <c r="A834" s="60"/>
      <c r="B834" s="107"/>
      <c r="C834" s="65">
        <v>4</v>
      </c>
      <c r="D834" s="73" t="s">
        <v>988</v>
      </c>
      <c r="E834" s="70">
        <f>E836</f>
        <v>166798.4</v>
      </c>
      <c r="F834" s="70">
        <f>F836</f>
        <v>13400</v>
      </c>
      <c r="G834" s="70">
        <f>G836</f>
        <v>13400</v>
      </c>
      <c r="H834" s="70">
        <f>H836</f>
        <v>0</v>
      </c>
      <c r="I834" s="72">
        <f t="shared" si="103"/>
        <v>8.033650202879643</v>
      </c>
      <c r="J834" s="72">
        <f t="shared" si="104"/>
        <v>100</v>
      </c>
      <c r="K834" s="72">
        <f t="shared" si="105"/>
        <v>0</v>
      </c>
    </row>
    <row r="835" spans="1:11" ht="14.25">
      <c r="A835" s="60"/>
      <c r="B835" s="107"/>
      <c r="C835" s="65">
        <v>42</v>
      </c>
      <c r="D835" s="73" t="s">
        <v>464</v>
      </c>
      <c r="E835" s="70"/>
      <c r="F835" s="70"/>
      <c r="G835" s="70"/>
      <c r="H835" s="70"/>
      <c r="I835" s="72"/>
      <c r="J835" s="72"/>
      <c r="K835" s="72"/>
    </row>
    <row r="836" spans="1:11" ht="14.25">
      <c r="A836" s="60"/>
      <c r="B836" s="107"/>
      <c r="C836" s="65"/>
      <c r="D836" s="73" t="s">
        <v>330</v>
      </c>
      <c r="E836" s="70">
        <f aca="true" t="shared" si="112" ref="E836:H837">E837</f>
        <v>166798.4</v>
      </c>
      <c r="F836" s="70">
        <f t="shared" si="112"/>
        <v>13400</v>
      </c>
      <c r="G836" s="70">
        <f t="shared" si="112"/>
        <v>13400</v>
      </c>
      <c r="H836" s="70">
        <f t="shared" si="112"/>
        <v>0</v>
      </c>
      <c r="I836" s="72">
        <f t="shared" si="103"/>
        <v>8.033650202879643</v>
      </c>
      <c r="J836" s="72">
        <f t="shared" si="104"/>
        <v>100</v>
      </c>
      <c r="K836" s="72">
        <f t="shared" si="105"/>
        <v>0</v>
      </c>
    </row>
    <row r="837" spans="1:11" ht="14.25">
      <c r="A837" s="60"/>
      <c r="B837" s="107"/>
      <c r="C837" s="65">
        <v>422</v>
      </c>
      <c r="D837" s="73" t="s">
        <v>682</v>
      </c>
      <c r="E837" s="70">
        <f t="shared" si="112"/>
        <v>166798.4</v>
      </c>
      <c r="F837" s="70">
        <f t="shared" si="112"/>
        <v>13400</v>
      </c>
      <c r="G837" s="70">
        <f t="shared" si="112"/>
        <v>13400</v>
      </c>
      <c r="H837" s="70">
        <f t="shared" si="112"/>
        <v>0</v>
      </c>
      <c r="I837" s="72">
        <f t="shared" si="103"/>
        <v>8.033650202879643</v>
      </c>
      <c r="J837" s="72">
        <f t="shared" si="104"/>
        <v>100</v>
      </c>
      <c r="K837" s="72">
        <f t="shared" si="105"/>
        <v>0</v>
      </c>
    </row>
    <row r="838" spans="1:11" ht="14.25">
      <c r="A838" s="60" t="s">
        <v>773</v>
      </c>
      <c r="B838" s="107"/>
      <c r="C838" s="66">
        <v>4227</v>
      </c>
      <c r="D838" s="74" t="s">
        <v>119</v>
      </c>
      <c r="E838" s="69">
        <v>166798.4</v>
      </c>
      <c r="F838" s="69">
        <v>13400</v>
      </c>
      <c r="G838" s="69">
        <v>13400</v>
      </c>
      <c r="H838" s="69">
        <v>0</v>
      </c>
      <c r="I838" s="72">
        <f t="shared" si="103"/>
        <v>8.033650202879643</v>
      </c>
      <c r="J838" s="72">
        <f t="shared" si="104"/>
        <v>100</v>
      </c>
      <c r="K838" s="72">
        <f t="shared" si="105"/>
        <v>0</v>
      </c>
    </row>
    <row r="839" spans="1:11" ht="14.25">
      <c r="A839" s="60"/>
      <c r="B839" s="107"/>
      <c r="C839" s="80">
        <v>3</v>
      </c>
      <c r="D839" s="81" t="s">
        <v>436</v>
      </c>
      <c r="E839" s="70">
        <f aca="true" t="shared" si="113" ref="E839:H841">E840</f>
        <v>0</v>
      </c>
      <c r="F839" s="70">
        <f t="shared" si="113"/>
        <v>5000</v>
      </c>
      <c r="G839" s="70">
        <f t="shared" si="113"/>
        <v>5000</v>
      </c>
      <c r="H839" s="70">
        <f t="shared" si="113"/>
        <v>20000</v>
      </c>
      <c r="I839" s="72">
        <v>0</v>
      </c>
      <c r="J839" s="72">
        <f t="shared" si="104"/>
        <v>100</v>
      </c>
      <c r="K839" s="72">
        <f t="shared" si="105"/>
        <v>400</v>
      </c>
    </row>
    <row r="840" spans="1:11" ht="14.25">
      <c r="A840" s="60"/>
      <c r="B840" s="107"/>
      <c r="C840" s="80">
        <v>32</v>
      </c>
      <c r="D840" s="81" t="s">
        <v>236</v>
      </c>
      <c r="E840" s="70">
        <f t="shared" si="113"/>
        <v>0</v>
      </c>
      <c r="F840" s="70">
        <f t="shared" si="113"/>
        <v>5000</v>
      </c>
      <c r="G840" s="70">
        <f t="shared" si="113"/>
        <v>5000</v>
      </c>
      <c r="H840" s="70">
        <f t="shared" si="113"/>
        <v>20000</v>
      </c>
      <c r="I840" s="72">
        <v>0</v>
      </c>
      <c r="J840" s="72">
        <f t="shared" si="104"/>
        <v>100</v>
      </c>
      <c r="K840" s="72">
        <f t="shared" si="105"/>
        <v>400</v>
      </c>
    </row>
    <row r="841" spans="1:11" ht="14.25">
      <c r="A841" s="60"/>
      <c r="B841" s="107"/>
      <c r="C841" s="80">
        <v>323</v>
      </c>
      <c r="D841" s="73" t="s">
        <v>285</v>
      </c>
      <c r="E841" s="70">
        <f t="shared" si="113"/>
        <v>0</v>
      </c>
      <c r="F841" s="70">
        <f t="shared" si="113"/>
        <v>5000</v>
      </c>
      <c r="G841" s="70">
        <f t="shared" si="113"/>
        <v>5000</v>
      </c>
      <c r="H841" s="70">
        <f t="shared" si="113"/>
        <v>20000</v>
      </c>
      <c r="I841" s="72">
        <v>0</v>
      </c>
      <c r="J841" s="72">
        <f t="shared" si="104"/>
        <v>100</v>
      </c>
      <c r="K841" s="72">
        <f t="shared" si="105"/>
        <v>400</v>
      </c>
    </row>
    <row r="842" spans="1:11" ht="14.25">
      <c r="A842" s="60" t="s">
        <v>813</v>
      </c>
      <c r="B842" s="107"/>
      <c r="C842" s="66">
        <v>3232</v>
      </c>
      <c r="D842" s="74" t="s">
        <v>348</v>
      </c>
      <c r="E842" s="69">
        <v>0</v>
      </c>
      <c r="F842" s="69">
        <v>5000</v>
      </c>
      <c r="G842" s="69">
        <v>5000</v>
      </c>
      <c r="H842" s="69">
        <v>20000</v>
      </c>
      <c r="I842" s="72">
        <v>0</v>
      </c>
      <c r="J842" s="72">
        <f t="shared" si="104"/>
        <v>100</v>
      </c>
      <c r="K842" s="72">
        <f t="shared" si="105"/>
        <v>400</v>
      </c>
    </row>
    <row r="843" spans="1:12" ht="14.25">
      <c r="A843" s="85"/>
      <c r="B843" s="107" t="s">
        <v>1105</v>
      </c>
      <c r="C843" s="80"/>
      <c r="D843" s="81" t="s">
        <v>861</v>
      </c>
      <c r="E843" s="70">
        <f>E844</f>
        <v>491782.17</v>
      </c>
      <c r="F843" s="70">
        <f>F844</f>
        <v>0</v>
      </c>
      <c r="G843" s="70">
        <f>G844</f>
        <v>0</v>
      </c>
      <c r="H843" s="70">
        <f>H844</f>
        <v>0</v>
      </c>
      <c r="I843" s="72">
        <f t="shared" si="103"/>
        <v>0</v>
      </c>
      <c r="J843" s="72">
        <v>0</v>
      </c>
      <c r="K843" s="72">
        <v>0</v>
      </c>
      <c r="L843" s="1" t="s">
        <v>840</v>
      </c>
    </row>
    <row r="844" spans="1:11" ht="14.25">
      <c r="A844" s="85"/>
      <c r="B844" s="107"/>
      <c r="C844" s="80">
        <v>4</v>
      </c>
      <c r="D844" s="81" t="s">
        <v>988</v>
      </c>
      <c r="E844" s="70">
        <f>E846</f>
        <v>491782.17</v>
      </c>
      <c r="F844" s="70">
        <f>F846</f>
        <v>0</v>
      </c>
      <c r="G844" s="70">
        <f>G846</f>
        <v>0</v>
      </c>
      <c r="H844" s="70">
        <f>H846</f>
        <v>0</v>
      </c>
      <c r="I844" s="72">
        <f t="shared" si="103"/>
        <v>0</v>
      </c>
      <c r="J844" s="72">
        <v>0</v>
      </c>
      <c r="K844" s="72">
        <v>0</v>
      </c>
    </row>
    <row r="845" spans="1:11" ht="14.25">
      <c r="A845" s="85"/>
      <c r="B845" s="107"/>
      <c r="C845" s="80">
        <v>42</v>
      </c>
      <c r="D845" s="81" t="s">
        <v>331</v>
      </c>
      <c r="E845" s="70"/>
      <c r="F845" s="70"/>
      <c r="G845" s="70"/>
      <c r="H845" s="70"/>
      <c r="I845" s="72"/>
      <c r="J845" s="72"/>
      <c r="K845" s="72"/>
    </row>
    <row r="846" spans="1:11" ht="14.25">
      <c r="A846" s="85"/>
      <c r="B846" s="107"/>
      <c r="C846" s="80"/>
      <c r="D846" s="81" t="s">
        <v>332</v>
      </c>
      <c r="E846" s="70">
        <f aca="true" t="shared" si="114" ref="E846:H847">E847</f>
        <v>491782.17</v>
      </c>
      <c r="F846" s="70">
        <f t="shared" si="114"/>
        <v>0</v>
      </c>
      <c r="G846" s="70">
        <f t="shared" si="114"/>
        <v>0</v>
      </c>
      <c r="H846" s="70">
        <f t="shared" si="114"/>
        <v>0</v>
      </c>
      <c r="I846" s="72">
        <f aca="true" t="shared" si="115" ref="I846:I904">F846/E846*100</f>
        <v>0</v>
      </c>
      <c r="J846" s="72">
        <v>0</v>
      </c>
      <c r="K846" s="72">
        <v>0</v>
      </c>
    </row>
    <row r="847" spans="1:11" ht="14.25">
      <c r="A847" s="85"/>
      <c r="B847" s="107"/>
      <c r="C847" s="80">
        <v>421</v>
      </c>
      <c r="D847" s="81" t="s">
        <v>352</v>
      </c>
      <c r="E847" s="70">
        <f t="shared" si="114"/>
        <v>491782.17</v>
      </c>
      <c r="F847" s="70">
        <f t="shared" si="114"/>
        <v>0</v>
      </c>
      <c r="G847" s="70">
        <f t="shared" si="114"/>
        <v>0</v>
      </c>
      <c r="H847" s="70">
        <f t="shared" si="114"/>
        <v>0</v>
      </c>
      <c r="I847" s="72">
        <f t="shared" si="115"/>
        <v>0</v>
      </c>
      <c r="J847" s="72">
        <v>0</v>
      </c>
      <c r="K847" s="72">
        <v>0</v>
      </c>
    </row>
    <row r="848" spans="1:11" ht="14.25">
      <c r="A848" s="60" t="s">
        <v>862</v>
      </c>
      <c r="B848" s="107"/>
      <c r="C848" s="66">
        <v>4214</v>
      </c>
      <c r="D848" s="74" t="s">
        <v>353</v>
      </c>
      <c r="E848" s="69">
        <v>491782.17</v>
      </c>
      <c r="F848" s="69">
        <v>0</v>
      </c>
      <c r="G848" s="69">
        <v>0</v>
      </c>
      <c r="H848" s="69">
        <v>0</v>
      </c>
      <c r="I848" s="72">
        <f t="shared" si="115"/>
        <v>0</v>
      </c>
      <c r="J848" s="72">
        <v>0</v>
      </c>
      <c r="K848" s="72">
        <v>0</v>
      </c>
    </row>
    <row r="849" spans="1:12" ht="14.25">
      <c r="A849" s="60"/>
      <c r="B849" s="107" t="s">
        <v>1101</v>
      </c>
      <c r="C849" s="66"/>
      <c r="D849" s="81" t="s">
        <v>1100</v>
      </c>
      <c r="E849" s="70">
        <f aca="true" t="shared" si="116" ref="E849:H850">E850</f>
        <v>13400.72</v>
      </c>
      <c r="F849" s="70">
        <f t="shared" si="116"/>
        <v>0</v>
      </c>
      <c r="G849" s="70">
        <f t="shared" si="116"/>
        <v>0</v>
      </c>
      <c r="H849" s="70">
        <f t="shared" si="116"/>
        <v>0</v>
      </c>
      <c r="I849" s="72">
        <f t="shared" si="115"/>
        <v>0</v>
      </c>
      <c r="J849" s="72">
        <v>0</v>
      </c>
      <c r="K849" s="72">
        <v>0</v>
      </c>
      <c r="L849" s="1" t="s">
        <v>840</v>
      </c>
    </row>
    <row r="850" spans="1:12" ht="14.25">
      <c r="A850" s="60"/>
      <c r="B850" s="107" t="s">
        <v>1102</v>
      </c>
      <c r="C850" s="66"/>
      <c r="D850" s="73" t="s">
        <v>890</v>
      </c>
      <c r="E850" s="70">
        <f t="shared" si="116"/>
        <v>13400.72</v>
      </c>
      <c r="F850" s="70">
        <f t="shared" si="116"/>
        <v>0</v>
      </c>
      <c r="G850" s="70">
        <f t="shared" si="116"/>
        <v>0</v>
      </c>
      <c r="H850" s="70">
        <f t="shared" si="116"/>
        <v>0</v>
      </c>
      <c r="I850" s="72">
        <f t="shared" si="115"/>
        <v>0</v>
      </c>
      <c r="J850" s="72">
        <v>0</v>
      </c>
      <c r="K850" s="72">
        <v>0</v>
      </c>
      <c r="L850" s="1" t="s">
        <v>840</v>
      </c>
    </row>
    <row r="851" spans="1:11" ht="14.25">
      <c r="A851" s="60"/>
      <c r="B851" s="107"/>
      <c r="C851" s="66">
        <v>4</v>
      </c>
      <c r="D851" s="73" t="s">
        <v>988</v>
      </c>
      <c r="E851" s="70">
        <f>E853</f>
        <v>13400.72</v>
      </c>
      <c r="F851" s="70">
        <f>F853</f>
        <v>0</v>
      </c>
      <c r="G851" s="70">
        <f>G853</f>
        <v>0</v>
      </c>
      <c r="H851" s="70">
        <f>H853</f>
        <v>0</v>
      </c>
      <c r="I851" s="72">
        <f t="shared" si="115"/>
        <v>0</v>
      </c>
      <c r="J851" s="72">
        <v>0</v>
      </c>
      <c r="K851" s="72">
        <v>0</v>
      </c>
    </row>
    <row r="852" spans="1:11" ht="14.25">
      <c r="A852" s="60"/>
      <c r="B852" s="107"/>
      <c r="C852" s="65">
        <v>41</v>
      </c>
      <c r="D852" s="73" t="s">
        <v>370</v>
      </c>
      <c r="E852" s="70"/>
      <c r="F852" s="70"/>
      <c r="G852" s="70"/>
      <c r="H852" s="70"/>
      <c r="I852" s="72"/>
      <c r="J852" s="72"/>
      <c r="K852" s="72"/>
    </row>
    <row r="853" spans="1:11" ht="14.25">
      <c r="A853" s="60"/>
      <c r="B853" s="107"/>
      <c r="C853" s="65"/>
      <c r="D853" s="73" t="s">
        <v>330</v>
      </c>
      <c r="E853" s="70">
        <f aca="true" t="shared" si="117" ref="E853:H854">E854</f>
        <v>13400.72</v>
      </c>
      <c r="F853" s="70">
        <f t="shared" si="117"/>
        <v>0</v>
      </c>
      <c r="G853" s="70">
        <f t="shared" si="117"/>
        <v>0</v>
      </c>
      <c r="H853" s="70">
        <f t="shared" si="117"/>
        <v>0</v>
      </c>
      <c r="I853" s="72">
        <f t="shared" si="115"/>
        <v>0</v>
      </c>
      <c r="J853" s="72">
        <v>0</v>
      </c>
      <c r="K853" s="72">
        <v>0</v>
      </c>
    </row>
    <row r="854" spans="1:11" ht="14.25">
      <c r="A854" s="60"/>
      <c r="B854" s="107"/>
      <c r="C854" s="65">
        <v>411</v>
      </c>
      <c r="D854" s="73" t="s">
        <v>480</v>
      </c>
      <c r="E854" s="70">
        <f t="shared" si="117"/>
        <v>13400.72</v>
      </c>
      <c r="F854" s="70">
        <f t="shared" si="117"/>
        <v>0</v>
      </c>
      <c r="G854" s="70">
        <f t="shared" si="117"/>
        <v>0</v>
      </c>
      <c r="H854" s="70">
        <f t="shared" si="117"/>
        <v>0</v>
      </c>
      <c r="I854" s="72">
        <f t="shared" si="115"/>
        <v>0</v>
      </c>
      <c r="J854" s="72">
        <v>0</v>
      </c>
      <c r="K854" s="72">
        <v>0</v>
      </c>
    </row>
    <row r="855" spans="1:11" ht="14.25">
      <c r="A855" s="60" t="s">
        <v>70</v>
      </c>
      <c r="B855" s="107"/>
      <c r="C855" s="66">
        <v>4111</v>
      </c>
      <c r="D855" s="74" t="s">
        <v>715</v>
      </c>
      <c r="E855" s="69">
        <v>13400.72</v>
      </c>
      <c r="F855" s="69">
        <v>0</v>
      </c>
      <c r="G855" s="69">
        <v>0</v>
      </c>
      <c r="H855" s="69">
        <v>0</v>
      </c>
      <c r="I855" s="72">
        <f t="shared" si="115"/>
        <v>0</v>
      </c>
      <c r="J855" s="72">
        <v>0</v>
      </c>
      <c r="K855" s="72">
        <v>0</v>
      </c>
    </row>
    <row r="856" spans="1:11" ht="14.25">
      <c r="A856" s="60"/>
      <c r="B856" s="107"/>
      <c r="C856" s="65"/>
      <c r="D856" s="73"/>
      <c r="E856" s="73"/>
      <c r="F856" s="73"/>
      <c r="G856" s="73"/>
      <c r="H856" s="73"/>
      <c r="I856" s="72"/>
      <c r="J856" s="72"/>
      <c r="K856" s="72"/>
    </row>
    <row r="857" spans="1:11" ht="14.25">
      <c r="A857" s="60"/>
      <c r="B857" s="107"/>
      <c r="C857" s="66"/>
      <c r="D857" s="16"/>
      <c r="E857" s="74"/>
      <c r="F857" s="74"/>
      <c r="G857" s="74"/>
      <c r="H857" s="74"/>
      <c r="I857" s="72"/>
      <c r="J857" s="72"/>
      <c r="K857" s="72"/>
    </row>
    <row r="858" spans="1:11" ht="14.25">
      <c r="A858" s="60"/>
      <c r="B858" s="107" t="s">
        <v>1107</v>
      </c>
      <c r="C858" s="66"/>
      <c r="D858" s="19" t="s">
        <v>711</v>
      </c>
      <c r="E858" s="70">
        <f>E860</f>
        <v>214276.00999999998</v>
      </c>
      <c r="F858" s="70">
        <f>F860</f>
        <v>257400</v>
      </c>
      <c r="G858" s="70">
        <f>G860</f>
        <v>257400</v>
      </c>
      <c r="H858" s="70">
        <f>H860</f>
        <v>314000</v>
      </c>
      <c r="I858" s="72">
        <f t="shared" si="115"/>
        <v>120.12544008076314</v>
      </c>
      <c r="J858" s="72">
        <f aca="true" t="shared" si="118" ref="J858:J908">G858/F858*100</f>
        <v>100</v>
      </c>
      <c r="K858" s="72">
        <f aca="true" t="shared" si="119" ref="K858:K908">H858/G858*100</f>
        <v>121.989121989122</v>
      </c>
    </row>
    <row r="859" spans="1:11" ht="14.25">
      <c r="A859" s="54"/>
      <c r="B859" s="107"/>
      <c r="C859" s="65"/>
      <c r="D859" s="19" t="s">
        <v>1106</v>
      </c>
      <c r="E859" s="70"/>
      <c r="F859" s="70"/>
      <c r="G859" s="70"/>
      <c r="H859" s="70"/>
      <c r="I859" s="72"/>
      <c r="J859" s="72"/>
      <c r="K859" s="72"/>
    </row>
    <row r="860" spans="1:11" ht="14.25">
      <c r="A860" s="54"/>
      <c r="B860" s="107" t="s">
        <v>1108</v>
      </c>
      <c r="C860" s="65"/>
      <c r="D860" s="73" t="s">
        <v>1115</v>
      </c>
      <c r="E860" s="70">
        <f>E861+E878+E888+E911+E905</f>
        <v>214276.00999999998</v>
      </c>
      <c r="F860" s="70">
        <f>F861+F878+F888+F911+F905</f>
        <v>257400</v>
      </c>
      <c r="G860" s="70">
        <f>G861+G878+G888+G911+G905</f>
        <v>257400</v>
      </c>
      <c r="H860" s="70">
        <f>H861+H878+H888+H911+H905</f>
        <v>314000</v>
      </c>
      <c r="I860" s="72">
        <f t="shared" si="115"/>
        <v>120.12544008076314</v>
      </c>
      <c r="J860" s="72">
        <f t="shared" si="118"/>
        <v>100</v>
      </c>
      <c r="K860" s="72">
        <f t="shared" si="119"/>
        <v>121.989121989122</v>
      </c>
    </row>
    <row r="861" spans="1:11" ht="14.25">
      <c r="A861" s="54"/>
      <c r="B861" s="107" t="s">
        <v>1110</v>
      </c>
      <c r="C861" s="65"/>
      <c r="D861" s="73" t="s">
        <v>1109</v>
      </c>
      <c r="E861" s="70">
        <f>E866+E862</f>
        <v>53500</v>
      </c>
      <c r="F861" s="70">
        <f>F866+F862</f>
        <v>77400</v>
      </c>
      <c r="G861" s="70">
        <f>G866+G862</f>
        <v>77400</v>
      </c>
      <c r="H861" s="70">
        <f>H866+H862</f>
        <v>91000</v>
      </c>
      <c r="I861" s="72">
        <f t="shared" si="115"/>
        <v>144.6728971962617</v>
      </c>
      <c r="J861" s="72">
        <f t="shared" si="118"/>
        <v>100</v>
      </c>
      <c r="K861" s="72">
        <f t="shared" si="119"/>
        <v>117.57105943152455</v>
      </c>
    </row>
    <row r="862" spans="1:11" ht="14.25">
      <c r="A862" s="54"/>
      <c r="B862" s="107"/>
      <c r="C862" s="65">
        <v>3</v>
      </c>
      <c r="D862" s="73" t="s">
        <v>436</v>
      </c>
      <c r="E862" s="70">
        <f aca="true" t="shared" si="120" ref="E862:H864">E863</f>
        <v>4000</v>
      </c>
      <c r="F862" s="70">
        <f t="shared" si="120"/>
        <v>3400</v>
      </c>
      <c r="G862" s="70">
        <f t="shared" si="120"/>
        <v>3400</v>
      </c>
      <c r="H862" s="70">
        <f t="shared" si="120"/>
        <v>8000</v>
      </c>
      <c r="I862" s="72">
        <f t="shared" si="115"/>
        <v>85</v>
      </c>
      <c r="J862" s="72">
        <f t="shared" si="118"/>
        <v>100</v>
      </c>
      <c r="K862" s="72">
        <f t="shared" si="119"/>
        <v>235.29411764705884</v>
      </c>
    </row>
    <row r="863" spans="1:11" ht="14.25">
      <c r="A863" s="54"/>
      <c r="B863" s="107"/>
      <c r="C863" s="65">
        <v>32</v>
      </c>
      <c r="D863" s="73" t="s">
        <v>236</v>
      </c>
      <c r="E863" s="70">
        <f t="shared" si="120"/>
        <v>4000</v>
      </c>
      <c r="F863" s="70">
        <f t="shared" si="120"/>
        <v>3400</v>
      </c>
      <c r="G863" s="70">
        <f t="shared" si="120"/>
        <v>3400</v>
      </c>
      <c r="H863" s="70">
        <f t="shared" si="120"/>
        <v>8000</v>
      </c>
      <c r="I863" s="72">
        <f t="shared" si="115"/>
        <v>85</v>
      </c>
      <c r="J863" s="72">
        <f t="shared" si="118"/>
        <v>100</v>
      </c>
      <c r="K863" s="72">
        <f t="shared" si="119"/>
        <v>235.29411764705884</v>
      </c>
    </row>
    <row r="864" spans="1:11" ht="14.25">
      <c r="A864" s="54"/>
      <c r="B864" s="107"/>
      <c r="C864" s="65">
        <v>323</v>
      </c>
      <c r="D864" s="73" t="s">
        <v>285</v>
      </c>
      <c r="E864" s="70">
        <f t="shared" si="120"/>
        <v>4000</v>
      </c>
      <c r="F864" s="70">
        <f t="shared" si="120"/>
        <v>3400</v>
      </c>
      <c r="G864" s="70">
        <f t="shared" si="120"/>
        <v>3400</v>
      </c>
      <c r="H864" s="70">
        <f t="shared" si="120"/>
        <v>8000</v>
      </c>
      <c r="I864" s="72">
        <f t="shared" si="115"/>
        <v>85</v>
      </c>
      <c r="J864" s="72">
        <f t="shared" si="118"/>
        <v>100</v>
      </c>
      <c r="K864" s="72">
        <f t="shared" si="119"/>
        <v>235.29411764705884</v>
      </c>
    </row>
    <row r="865" spans="1:11" ht="14.25">
      <c r="A865" s="60" t="s">
        <v>634</v>
      </c>
      <c r="B865" s="107"/>
      <c r="C865" s="66">
        <v>3239</v>
      </c>
      <c r="D865" s="74" t="s">
        <v>575</v>
      </c>
      <c r="E865" s="69">
        <v>4000</v>
      </c>
      <c r="F865" s="69">
        <v>3400</v>
      </c>
      <c r="G865" s="69">
        <v>3400</v>
      </c>
      <c r="H865" s="69">
        <v>8000</v>
      </c>
      <c r="I865" s="72">
        <f t="shared" si="115"/>
        <v>85</v>
      </c>
      <c r="J865" s="72">
        <f t="shared" si="118"/>
        <v>100</v>
      </c>
      <c r="K865" s="72">
        <f t="shared" si="119"/>
        <v>235.29411764705884</v>
      </c>
    </row>
    <row r="866" spans="1:11" ht="14.25">
      <c r="A866" s="60"/>
      <c r="B866" s="107"/>
      <c r="C866" s="80">
        <v>3</v>
      </c>
      <c r="D866" s="81" t="s">
        <v>436</v>
      </c>
      <c r="E866" s="70">
        <f aca="true" t="shared" si="121" ref="E866:H868">E867</f>
        <v>49500</v>
      </c>
      <c r="F866" s="70">
        <f t="shared" si="121"/>
        <v>74000</v>
      </c>
      <c r="G866" s="70">
        <f t="shared" si="121"/>
        <v>74000</v>
      </c>
      <c r="H866" s="70">
        <f t="shared" si="121"/>
        <v>83000</v>
      </c>
      <c r="I866" s="72">
        <f t="shared" si="115"/>
        <v>149.4949494949495</v>
      </c>
      <c r="J866" s="72">
        <f t="shared" si="118"/>
        <v>100</v>
      </c>
      <c r="K866" s="72">
        <f t="shared" si="119"/>
        <v>112.16216216216218</v>
      </c>
    </row>
    <row r="867" spans="1:11" ht="14.25">
      <c r="A867" s="59"/>
      <c r="B867" s="107"/>
      <c r="C867" s="57">
        <v>38</v>
      </c>
      <c r="D867" s="73" t="s">
        <v>459</v>
      </c>
      <c r="E867" s="67">
        <f t="shared" si="121"/>
        <v>49500</v>
      </c>
      <c r="F867" s="67">
        <f t="shared" si="121"/>
        <v>74000</v>
      </c>
      <c r="G867" s="67">
        <f t="shared" si="121"/>
        <v>74000</v>
      </c>
      <c r="H867" s="67">
        <f t="shared" si="121"/>
        <v>83000</v>
      </c>
      <c r="I867" s="72">
        <f t="shared" si="115"/>
        <v>149.4949494949495</v>
      </c>
      <c r="J867" s="72">
        <f t="shared" si="118"/>
        <v>100</v>
      </c>
      <c r="K867" s="72">
        <f t="shared" si="119"/>
        <v>112.16216216216218</v>
      </c>
    </row>
    <row r="868" spans="1:11" ht="14.25">
      <c r="A868" s="59"/>
      <c r="B868" s="107"/>
      <c r="C868" s="57">
        <v>381</v>
      </c>
      <c r="D868" s="73" t="s">
        <v>336</v>
      </c>
      <c r="E868" s="67">
        <f t="shared" si="121"/>
        <v>49500</v>
      </c>
      <c r="F868" s="67">
        <f t="shared" si="121"/>
        <v>74000</v>
      </c>
      <c r="G868" s="67">
        <f t="shared" si="121"/>
        <v>74000</v>
      </c>
      <c r="H868" s="67">
        <f t="shared" si="121"/>
        <v>83000</v>
      </c>
      <c r="I868" s="72">
        <f t="shared" si="115"/>
        <v>149.4949494949495</v>
      </c>
      <c r="J868" s="72">
        <f t="shared" si="118"/>
        <v>100</v>
      </c>
      <c r="K868" s="72">
        <f t="shared" si="119"/>
        <v>112.16216216216218</v>
      </c>
    </row>
    <row r="869" spans="2:11" ht="14.25">
      <c r="B869" s="107"/>
      <c r="C869" s="58">
        <v>3811</v>
      </c>
      <c r="D869" s="74" t="s">
        <v>235</v>
      </c>
      <c r="E869" s="68">
        <f>E872+E871+E874+E870+E873+E875+E876+E877</f>
        <v>49500</v>
      </c>
      <c r="F869" s="68">
        <f>F872+F871+F874+F870+F873+F875+F876+F877</f>
        <v>74000</v>
      </c>
      <c r="G869" s="68">
        <f>G872+G871+G874+G870+G873+G875+G876+G877</f>
        <v>74000</v>
      </c>
      <c r="H869" s="68">
        <f>H872+H871+H874+H870+H873+H875+H876+H877</f>
        <v>83000</v>
      </c>
      <c r="I869" s="72">
        <f t="shared" si="115"/>
        <v>149.4949494949495</v>
      </c>
      <c r="J869" s="72">
        <f t="shared" si="118"/>
        <v>100</v>
      </c>
      <c r="K869" s="72">
        <f t="shared" si="119"/>
        <v>112.16216216216218</v>
      </c>
    </row>
    <row r="870" spans="1:11" ht="14.25">
      <c r="A870" s="53" t="s">
        <v>635</v>
      </c>
      <c r="B870" s="107"/>
      <c r="C870" s="58">
        <v>3811</v>
      </c>
      <c r="D870" s="74" t="s">
        <v>367</v>
      </c>
      <c r="E870" s="68">
        <v>10000</v>
      </c>
      <c r="F870" s="68">
        <v>10000</v>
      </c>
      <c r="G870" s="68">
        <v>10000</v>
      </c>
      <c r="H870" s="68">
        <v>10000</v>
      </c>
      <c r="I870" s="72">
        <f t="shared" si="115"/>
        <v>100</v>
      </c>
      <c r="J870" s="72">
        <f t="shared" si="118"/>
        <v>100</v>
      </c>
      <c r="K870" s="72">
        <f t="shared" si="119"/>
        <v>100</v>
      </c>
    </row>
    <row r="871" spans="1:11" ht="14.25">
      <c r="A871" s="53" t="s">
        <v>636</v>
      </c>
      <c r="B871" s="107"/>
      <c r="C871" s="58">
        <v>3811</v>
      </c>
      <c r="D871" s="74" t="s">
        <v>366</v>
      </c>
      <c r="E871" s="68">
        <v>20000</v>
      </c>
      <c r="F871" s="68">
        <v>28000</v>
      </c>
      <c r="G871" s="68">
        <v>28000</v>
      </c>
      <c r="H871" s="68">
        <v>28000</v>
      </c>
      <c r="I871" s="72">
        <f t="shared" si="115"/>
        <v>140</v>
      </c>
      <c r="J871" s="72">
        <f t="shared" si="118"/>
        <v>100</v>
      </c>
      <c r="K871" s="72">
        <f t="shared" si="119"/>
        <v>100</v>
      </c>
    </row>
    <row r="872" spans="1:11" ht="14.25">
      <c r="A872" s="53" t="s">
        <v>637</v>
      </c>
      <c r="B872" s="107"/>
      <c r="C872" s="58">
        <v>3811</v>
      </c>
      <c r="D872" s="44" t="s">
        <v>788</v>
      </c>
      <c r="E872" s="68">
        <v>5000</v>
      </c>
      <c r="F872" s="68">
        <v>6000</v>
      </c>
      <c r="G872" s="68">
        <v>6000</v>
      </c>
      <c r="H872" s="68">
        <v>6000</v>
      </c>
      <c r="I872" s="72">
        <f t="shared" si="115"/>
        <v>120</v>
      </c>
      <c r="J872" s="72">
        <f t="shared" si="118"/>
        <v>100</v>
      </c>
      <c r="K872" s="72">
        <f t="shared" si="119"/>
        <v>100</v>
      </c>
    </row>
    <row r="873" spans="1:11" ht="14.25">
      <c r="A873" s="53" t="s">
        <v>804</v>
      </c>
      <c r="B873" s="107"/>
      <c r="C873" s="58">
        <v>3811</v>
      </c>
      <c r="D873" s="44" t="s">
        <v>802</v>
      </c>
      <c r="E873" s="68">
        <v>8000</v>
      </c>
      <c r="F873" s="68">
        <v>12000</v>
      </c>
      <c r="G873" s="68">
        <v>12000</v>
      </c>
      <c r="H873" s="68">
        <v>10000</v>
      </c>
      <c r="I873" s="72">
        <f t="shared" si="115"/>
        <v>150</v>
      </c>
      <c r="J873" s="72">
        <f t="shared" si="118"/>
        <v>100</v>
      </c>
      <c r="K873" s="72">
        <f t="shared" si="119"/>
        <v>83.33333333333334</v>
      </c>
    </row>
    <row r="874" spans="1:11" s="2" customFormat="1" ht="15">
      <c r="A874" s="53" t="s">
        <v>638</v>
      </c>
      <c r="B874" s="107"/>
      <c r="C874" s="109">
        <v>3811</v>
      </c>
      <c r="D874" s="44" t="s">
        <v>368</v>
      </c>
      <c r="E874" s="68">
        <v>2000</v>
      </c>
      <c r="F874" s="68">
        <v>2000</v>
      </c>
      <c r="G874" s="68">
        <v>2000</v>
      </c>
      <c r="H874" s="68">
        <v>2000</v>
      </c>
      <c r="I874" s="72">
        <f t="shared" si="115"/>
        <v>100</v>
      </c>
      <c r="J874" s="72">
        <f t="shared" si="118"/>
        <v>100</v>
      </c>
      <c r="K874" s="72">
        <f t="shared" si="119"/>
        <v>100</v>
      </c>
    </row>
    <row r="875" spans="1:11" s="2" customFormat="1" ht="15">
      <c r="A875" s="53" t="s">
        <v>864</v>
      </c>
      <c r="B875" s="107"/>
      <c r="C875" s="109">
        <v>3811</v>
      </c>
      <c r="D875" s="44" t="s">
        <v>841</v>
      </c>
      <c r="E875" s="68">
        <v>2000</v>
      </c>
      <c r="F875" s="68">
        <v>2000</v>
      </c>
      <c r="G875" s="68">
        <v>2000</v>
      </c>
      <c r="H875" s="68">
        <v>2000</v>
      </c>
      <c r="I875" s="72">
        <f t="shared" si="115"/>
        <v>100</v>
      </c>
      <c r="J875" s="72">
        <f t="shared" si="118"/>
        <v>100</v>
      </c>
      <c r="K875" s="72">
        <f t="shared" si="119"/>
        <v>100</v>
      </c>
    </row>
    <row r="876" spans="1:11" s="2" customFormat="1" ht="15">
      <c r="A876" s="53" t="s">
        <v>904</v>
      </c>
      <c r="B876" s="107"/>
      <c r="C876" s="109">
        <v>3811</v>
      </c>
      <c r="D876" s="44" t="s">
        <v>905</v>
      </c>
      <c r="E876" s="68">
        <v>2500</v>
      </c>
      <c r="F876" s="68">
        <v>12000</v>
      </c>
      <c r="G876" s="68">
        <v>12000</v>
      </c>
      <c r="H876" s="68">
        <v>15000</v>
      </c>
      <c r="I876" s="72">
        <f t="shared" si="115"/>
        <v>480</v>
      </c>
      <c r="J876" s="72">
        <f t="shared" si="118"/>
        <v>100</v>
      </c>
      <c r="K876" s="72">
        <f t="shared" si="119"/>
        <v>125</v>
      </c>
    </row>
    <row r="877" spans="1:11" s="2" customFormat="1" ht="15">
      <c r="A877" s="53" t="s">
        <v>3</v>
      </c>
      <c r="B877" s="107"/>
      <c r="C877" s="109">
        <v>3811</v>
      </c>
      <c r="D877" s="44" t="s">
        <v>2</v>
      </c>
      <c r="E877" s="68">
        <v>0</v>
      </c>
      <c r="F877" s="68">
        <v>2000</v>
      </c>
      <c r="G877" s="68">
        <v>2000</v>
      </c>
      <c r="H877" s="68">
        <v>10000</v>
      </c>
      <c r="I877" s="72">
        <v>0</v>
      </c>
      <c r="J877" s="72">
        <f t="shared" si="118"/>
        <v>100</v>
      </c>
      <c r="K877" s="72">
        <f t="shared" si="119"/>
        <v>500</v>
      </c>
    </row>
    <row r="878" spans="1:11" s="2" customFormat="1" ht="15">
      <c r="A878" s="59"/>
      <c r="B878" s="107" t="s">
        <v>1112</v>
      </c>
      <c r="C878" s="57"/>
      <c r="D878" s="35" t="s">
        <v>1111</v>
      </c>
      <c r="E878" s="67">
        <f>E879</f>
        <v>22000</v>
      </c>
      <c r="F878" s="67">
        <f>F879</f>
        <v>15000</v>
      </c>
      <c r="G878" s="67">
        <f>G879</f>
        <v>15000</v>
      </c>
      <c r="H878" s="67">
        <f>H879</f>
        <v>13000</v>
      </c>
      <c r="I878" s="72">
        <f t="shared" si="115"/>
        <v>68.18181818181817</v>
      </c>
      <c r="J878" s="72">
        <f t="shared" si="118"/>
        <v>100</v>
      </c>
      <c r="K878" s="72">
        <f t="shared" si="119"/>
        <v>86.66666666666667</v>
      </c>
    </row>
    <row r="879" spans="1:11" s="2" customFormat="1" ht="15">
      <c r="A879" s="59"/>
      <c r="B879" s="107"/>
      <c r="C879" s="57">
        <v>3</v>
      </c>
      <c r="D879" s="35" t="s">
        <v>436</v>
      </c>
      <c r="E879" s="67">
        <f>+E880</f>
        <v>22000</v>
      </c>
      <c r="F879" s="67">
        <f>+F880</f>
        <v>15000</v>
      </c>
      <c r="G879" s="67">
        <f>+G880</f>
        <v>15000</v>
      </c>
      <c r="H879" s="67">
        <f>+H880</f>
        <v>13000</v>
      </c>
      <c r="I879" s="72">
        <f t="shared" si="115"/>
        <v>68.18181818181817</v>
      </c>
      <c r="J879" s="72">
        <f t="shared" si="118"/>
        <v>100</v>
      </c>
      <c r="K879" s="72">
        <f t="shared" si="119"/>
        <v>86.66666666666667</v>
      </c>
    </row>
    <row r="880" spans="1:11" ht="14.25">
      <c r="A880" s="59"/>
      <c r="B880" s="107"/>
      <c r="C880" s="57">
        <v>38</v>
      </c>
      <c r="D880" s="73" t="s">
        <v>459</v>
      </c>
      <c r="E880" s="67">
        <f aca="true" t="shared" si="122" ref="E880:H881">E881</f>
        <v>22000</v>
      </c>
      <c r="F880" s="67">
        <f t="shared" si="122"/>
        <v>15000</v>
      </c>
      <c r="G880" s="67">
        <f t="shared" si="122"/>
        <v>15000</v>
      </c>
      <c r="H880" s="67">
        <f t="shared" si="122"/>
        <v>13000</v>
      </c>
      <c r="I880" s="72">
        <f t="shared" si="115"/>
        <v>68.18181818181817</v>
      </c>
      <c r="J880" s="72">
        <f t="shared" si="118"/>
        <v>100</v>
      </c>
      <c r="K880" s="72">
        <f t="shared" si="119"/>
        <v>86.66666666666667</v>
      </c>
    </row>
    <row r="881" spans="1:11" ht="14.25">
      <c r="A881" s="59"/>
      <c r="B881" s="107"/>
      <c r="C881" s="57">
        <v>381</v>
      </c>
      <c r="D881" s="73" t="s">
        <v>336</v>
      </c>
      <c r="E881" s="67">
        <f>E882</f>
        <v>22000</v>
      </c>
      <c r="F881" s="67">
        <f t="shared" si="122"/>
        <v>15000</v>
      </c>
      <c r="G881" s="67">
        <f t="shared" si="122"/>
        <v>15000</v>
      </c>
      <c r="H881" s="67">
        <f>H882</f>
        <v>13000</v>
      </c>
      <c r="I881" s="72">
        <f t="shared" si="115"/>
        <v>68.18181818181817</v>
      </c>
      <c r="J881" s="72">
        <f t="shared" si="118"/>
        <v>100</v>
      </c>
      <c r="K881" s="72">
        <f t="shared" si="119"/>
        <v>86.66666666666667</v>
      </c>
    </row>
    <row r="882" spans="2:11" ht="14.25">
      <c r="B882" s="107"/>
      <c r="C882" s="58">
        <v>3811</v>
      </c>
      <c r="D882" s="74" t="s">
        <v>235</v>
      </c>
      <c r="E882" s="68">
        <f>E883+E884+E885+E886+E887</f>
        <v>22000</v>
      </c>
      <c r="F882" s="68">
        <f>F883+F884+F885+F886</f>
        <v>15000</v>
      </c>
      <c r="G882" s="68">
        <f>G883+G884+G885+G886</f>
        <v>15000</v>
      </c>
      <c r="H882" s="68">
        <f>H883+H884+H885+H886+H887</f>
        <v>13000</v>
      </c>
      <c r="I882" s="72">
        <f t="shared" si="115"/>
        <v>68.18181818181817</v>
      </c>
      <c r="J882" s="72">
        <f t="shared" si="118"/>
        <v>100</v>
      </c>
      <c r="K882" s="72">
        <f t="shared" si="119"/>
        <v>86.66666666666667</v>
      </c>
    </row>
    <row r="883" spans="1:11" ht="14.25">
      <c r="A883" s="53" t="s">
        <v>640</v>
      </c>
      <c r="B883" s="107"/>
      <c r="C883" s="58">
        <v>3811</v>
      </c>
      <c r="D883" s="44" t="s">
        <v>373</v>
      </c>
      <c r="E883" s="68">
        <v>15000</v>
      </c>
      <c r="F883" s="68">
        <v>10000</v>
      </c>
      <c r="G883" s="68">
        <v>10000</v>
      </c>
      <c r="H883" s="68">
        <v>10000</v>
      </c>
      <c r="I883" s="72">
        <f t="shared" si="115"/>
        <v>66.66666666666666</v>
      </c>
      <c r="J883" s="72">
        <f t="shared" si="118"/>
        <v>100</v>
      </c>
      <c r="K883" s="72">
        <f t="shared" si="119"/>
        <v>100</v>
      </c>
    </row>
    <row r="884" spans="1:13" ht="14.25">
      <c r="A884" s="53" t="s">
        <v>886</v>
      </c>
      <c r="B884" s="107"/>
      <c r="C884" s="58">
        <v>3811</v>
      </c>
      <c r="D884" s="44" t="s">
        <v>885</v>
      </c>
      <c r="E884" s="68">
        <v>4000</v>
      </c>
      <c r="F884" s="68">
        <v>2000</v>
      </c>
      <c r="G884" s="68">
        <v>2000</v>
      </c>
      <c r="H884" s="68">
        <v>0</v>
      </c>
      <c r="I884" s="72">
        <f t="shared" si="115"/>
        <v>50</v>
      </c>
      <c r="J884" s="72">
        <f t="shared" si="118"/>
        <v>100</v>
      </c>
      <c r="K884" s="72">
        <f t="shared" si="119"/>
        <v>0</v>
      </c>
      <c r="M884" s="1" t="s">
        <v>840</v>
      </c>
    </row>
    <row r="885" spans="1:11" ht="14.25">
      <c r="A885" s="53" t="s">
        <v>884</v>
      </c>
      <c r="B885" s="107"/>
      <c r="C885" s="58">
        <v>3811</v>
      </c>
      <c r="D885" s="44" t="s">
        <v>887</v>
      </c>
      <c r="E885" s="68">
        <v>1000</v>
      </c>
      <c r="F885" s="68">
        <v>1000</v>
      </c>
      <c r="G885" s="68">
        <v>1000</v>
      </c>
      <c r="H885" s="68">
        <v>1000</v>
      </c>
      <c r="I885" s="72">
        <f t="shared" si="115"/>
        <v>100</v>
      </c>
      <c r="J885" s="72">
        <f t="shared" si="118"/>
        <v>100</v>
      </c>
      <c r="K885" s="72">
        <f t="shared" si="119"/>
        <v>100</v>
      </c>
    </row>
    <row r="886" spans="1:11" ht="14.25">
      <c r="A886" s="53" t="s">
        <v>73</v>
      </c>
      <c r="B886" s="107"/>
      <c r="C886" s="58">
        <v>3811</v>
      </c>
      <c r="D886" s="44" t="s">
        <v>4</v>
      </c>
      <c r="E886" s="68">
        <v>0</v>
      </c>
      <c r="F886" s="68">
        <v>2000</v>
      </c>
      <c r="G886" s="68">
        <v>2000</v>
      </c>
      <c r="H886" s="68">
        <v>2000</v>
      </c>
      <c r="I886" s="72"/>
      <c r="J886" s="72">
        <f t="shared" si="118"/>
        <v>100</v>
      </c>
      <c r="K886" s="72">
        <f t="shared" si="119"/>
        <v>100</v>
      </c>
    </row>
    <row r="887" spans="1:12" ht="14.25">
      <c r="A887" s="53" t="s">
        <v>74</v>
      </c>
      <c r="B887" s="107"/>
      <c r="C887" s="58">
        <v>3811</v>
      </c>
      <c r="D887" s="44" t="s">
        <v>75</v>
      </c>
      <c r="E887" s="68">
        <v>2000</v>
      </c>
      <c r="F887" s="68">
        <v>0</v>
      </c>
      <c r="G887" s="68">
        <v>0</v>
      </c>
      <c r="H887" s="68">
        <v>0</v>
      </c>
      <c r="I887" s="72">
        <f t="shared" si="115"/>
        <v>0</v>
      </c>
      <c r="J887" s="72">
        <v>0</v>
      </c>
      <c r="K887" s="72">
        <v>0</v>
      </c>
      <c r="L887" s="1" t="s">
        <v>840</v>
      </c>
    </row>
    <row r="888" spans="1:11" ht="14.25">
      <c r="A888" s="59"/>
      <c r="B888" s="107" t="s">
        <v>1114</v>
      </c>
      <c r="C888" s="57"/>
      <c r="D888" s="35" t="s">
        <v>1113</v>
      </c>
      <c r="E888" s="67">
        <f>E889+E897</f>
        <v>137827.08</v>
      </c>
      <c r="F888" s="67">
        <f>F889+F897</f>
        <v>150000</v>
      </c>
      <c r="G888" s="67">
        <f>G889+G897</f>
        <v>150000</v>
      </c>
      <c r="H888" s="67">
        <f>H889+H897</f>
        <v>210000</v>
      </c>
      <c r="I888" s="72">
        <f t="shared" si="115"/>
        <v>108.83202343109932</v>
      </c>
      <c r="J888" s="72">
        <f t="shared" si="118"/>
        <v>100</v>
      </c>
      <c r="K888" s="72">
        <f t="shared" si="119"/>
        <v>140</v>
      </c>
    </row>
    <row r="889" spans="1:11" ht="14.25">
      <c r="A889" s="59"/>
      <c r="B889" s="107"/>
      <c r="C889" s="57">
        <v>3</v>
      </c>
      <c r="D889" s="35" t="s">
        <v>436</v>
      </c>
      <c r="E889" s="67">
        <f aca="true" t="shared" si="123" ref="E889:H890">E890</f>
        <v>44236.62</v>
      </c>
      <c r="F889" s="67">
        <f t="shared" si="123"/>
        <v>80000</v>
      </c>
      <c r="G889" s="67">
        <f t="shared" si="123"/>
        <v>80000</v>
      </c>
      <c r="H889" s="67">
        <f t="shared" si="123"/>
        <v>110000</v>
      </c>
      <c r="I889" s="72">
        <f t="shared" si="115"/>
        <v>180.84564327021366</v>
      </c>
      <c r="J889" s="72">
        <f t="shared" si="118"/>
        <v>100</v>
      </c>
      <c r="K889" s="72">
        <f t="shared" si="119"/>
        <v>137.5</v>
      </c>
    </row>
    <row r="890" spans="1:11" ht="14.25">
      <c r="A890" s="59"/>
      <c r="B890" s="107"/>
      <c r="C890" s="57">
        <v>38</v>
      </c>
      <c r="D890" s="73" t="s">
        <v>459</v>
      </c>
      <c r="E890" s="67">
        <f t="shared" si="123"/>
        <v>44236.62</v>
      </c>
      <c r="F890" s="67">
        <f t="shared" si="123"/>
        <v>80000</v>
      </c>
      <c r="G890" s="67">
        <f t="shared" si="123"/>
        <v>80000</v>
      </c>
      <c r="H890" s="67">
        <f t="shared" si="123"/>
        <v>110000</v>
      </c>
      <c r="I890" s="72">
        <f t="shared" si="115"/>
        <v>180.84564327021366</v>
      </c>
      <c r="J890" s="72">
        <f t="shared" si="118"/>
        <v>100</v>
      </c>
      <c r="K890" s="72">
        <f t="shared" si="119"/>
        <v>137.5</v>
      </c>
    </row>
    <row r="891" spans="1:11" ht="14.25">
      <c r="A891" s="59"/>
      <c r="B891" s="107"/>
      <c r="C891" s="57">
        <v>381</v>
      </c>
      <c r="D891" s="73" t="s">
        <v>336</v>
      </c>
      <c r="E891" s="67">
        <f>E892+E893+E894+E895+E896</f>
        <v>44236.62</v>
      </c>
      <c r="F891" s="67">
        <f>F892+F893+F894+F895+F896</f>
        <v>80000</v>
      </c>
      <c r="G891" s="67">
        <f>G892+G893+G894+G895+G896</f>
        <v>80000</v>
      </c>
      <c r="H891" s="67">
        <f>H892+H893+H894+H895+H896</f>
        <v>110000</v>
      </c>
      <c r="I891" s="72">
        <f t="shared" si="115"/>
        <v>180.84564327021366</v>
      </c>
      <c r="J891" s="72">
        <f t="shared" si="118"/>
        <v>100</v>
      </c>
      <c r="K891" s="72">
        <f t="shared" si="119"/>
        <v>137.5</v>
      </c>
    </row>
    <row r="892" spans="1:11" ht="14.25">
      <c r="A892" s="53" t="s">
        <v>797</v>
      </c>
      <c r="B892" s="107"/>
      <c r="C892" s="58">
        <v>3811</v>
      </c>
      <c r="D892" s="44" t="s">
        <v>576</v>
      </c>
      <c r="E892" s="68">
        <v>0</v>
      </c>
      <c r="F892" s="68">
        <v>0</v>
      </c>
      <c r="G892" s="68">
        <v>0</v>
      </c>
      <c r="H892" s="68">
        <v>0</v>
      </c>
      <c r="I892" s="72"/>
      <c r="J892" s="72"/>
      <c r="K892" s="72"/>
    </row>
    <row r="893" spans="1:11" ht="14.25">
      <c r="A893" s="53" t="s">
        <v>796</v>
      </c>
      <c r="B893" s="107"/>
      <c r="C893" s="58">
        <v>3811</v>
      </c>
      <c r="D893" s="74" t="s">
        <v>170</v>
      </c>
      <c r="E893" s="68">
        <v>0</v>
      </c>
      <c r="F893" s="68">
        <v>0</v>
      </c>
      <c r="G893" s="68">
        <v>0</v>
      </c>
      <c r="H893" s="68">
        <v>30000</v>
      </c>
      <c r="I893" s="72">
        <v>0</v>
      </c>
      <c r="J893" s="72">
        <v>0</v>
      </c>
      <c r="K893" s="72">
        <v>0</v>
      </c>
    </row>
    <row r="894" spans="1:11" ht="14.25">
      <c r="A894" s="53" t="s">
        <v>870</v>
      </c>
      <c r="B894" s="107"/>
      <c r="C894" s="58">
        <v>3811</v>
      </c>
      <c r="D894" s="74" t="s">
        <v>851</v>
      </c>
      <c r="E894" s="68">
        <v>23876.75</v>
      </c>
      <c r="F894" s="68">
        <v>20000</v>
      </c>
      <c r="G894" s="68">
        <v>20000</v>
      </c>
      <c r="H894" s="68">
        <v>20000</v>
      </c>
      <c r="I894" s="72">
        <f t="shared" si="115"/>
        <v>83.76349377532537</v>
      </c>
      <c r="J894" s="72">
        <f t="shared" si="118"/>
        <v>100</v>
      </c>
      <c r="K894" s="72">
        <f t="shared" si="119"/>
        <v>100</v>
      </c>
    </row>
    <row r="895" spans="1:12" ht="14.25">
      <c r="A895" s="53" t="s">
        <v>871</v>
      </c>
      <c r="B895" s="107"/>
      <c r="C895" s="58">
        <v>3811</v>
      </c>
      <c r="D895" s="74" t="s">
        <v>852</v>
      </c>
      <c r="E895" s="68">
        <v>10359.87</v>
      </c>
      <c r="F895" s="68">
        <v>10000</v>
      </c>
      <c r="G895" s="68">
        <v>10000</v>
      </c>
      <c r="H895" s="68">
        <v>10000</v>
      </c>
      <c r="I895" s="72">
        <f t="shared" si="115"/>
        <v>96.52630776254914</v>
      </c>
      <c r="J895" s="72">
        <f t="shared" si="118"/>
        <v>100</v>
      </c>
      <c r="K895" s="72">
        <f t="shared" si="119"/>
        <v>100</v>
      </c>
      <c r="L895" s="1" t="s">
        <v>840</v>
      </c>
    </row>
    <row r="896" spans="1:11" ht="14.25">
      <c r="A896" s="53" t="s">
        <v>891</v>
      </c>
      <c r="B896" s="107"/>
      <c r="C896" s="58">
        <v>3811</v>
      </c>
      <c r="D896" s="74" t="s">
        <v>892</v>
      </c>
      <c r="E896" s="68">
        <v>10000</v>
      </c>
      <c r="F896" s="68">
        <v>50000</v>
      </c>
      <c r="G896" s="68">
        <v>50000</v>
      </c>
      <c r="H896" s="68">
        <v>50000</v>
      </c>
      <c r="I896" s="72">
        <f t="shared" si="115"/>
        <v>500</v>
      </c>
      <c r="J896" s="72">
        <f t="shared" si="118"/>
        <v>100</v>
      </c>
      <c r="K896" s="72">
        <f t="shared" si="119"/>
        <v>100</v>
      </c>
    </row>
    <row r="897" spans="2:11" ht="14.25">
      <c r="B897" s="107"/>
      <c r="C897" s="86">
        <v>3</v>
      </c>
      <c r="D897" s="81" t="s">
        <v>436</v>
      </c>
      <c r="E897" s="67">
        <f>E898</f>
        <v>93590.45999999999</v>
      </c>
      <c r="F897" s="67">
        <f>F898</f>
        <v>70000</v>
      </c>
      <c r="G897" s="67">
        <f>G898</f>
        <v>70000</v>
      </c>
      <c r="H897" s="67">
        <f>H898</f>
        <v>100000</v>
      </c>
      <c r="I897" s="72">
        <f t="shared" si="115"/>
        <v>74.79394801564177</v>
      </c>
      <c r="J897" s="72">
        <f t="shared" si="118"/>
        <v>100</v>
      </c>
      <c r="K897" s="72">
        <f t="shared" si="119"/>
        <v>142.85714285714286</v>
      </c>
    </row>
    <row r="898" spans="2:11" ht="14.25">
      <c r="B898" s="107"/>
      <c r="C898" s="65">
        <v>32</v>
      </c>
      <c r="D898" s="73" t="s">
        <v>236</v>
      </c>
      <c r="E898" s="70">
        <f>E899+E901</f>
        <v>93590.45999999999</v>
      </c>
      <c r="F898" s="70">
        <f>F899+F901</f>
        <v>70000</v>
      </c>
      <c r="G898" s="70">
        <f>G899+G901</f>
        <v>70000</v>
      </c>
      <c r="H898" s="70">
        <f>H899+H901</f>
        <v>100000</v>
      </c>
      <c r="I898" s="72">
        <f t="shared" si="115"/>
        <v>74.79394801564177</v>
      </c>
      <c r="J898" s="72">
        <f t="shared" si="118"/>
        <v>100</v>
      </c>
      <c r="K898" s="72">
        <f t="shared" si="119"/>
        <v>142.85714285714286</v>
      </c>
    </row>
    <row r="899" spans="2:11" ht="14.25">
      <c r="B899" s="107"/>
      <c r="C899" s="65">
        <v>322</v>
      </c>
      <c r="D899" s="73" t="s">
        <v>237</v>
      </c>
      <c r="E899" s="70">
        <f>E900</f>
        <v>14941.98</v>
      </c>
      <c r="F899" s="70">
        <f>F900</f>
        <v>15000</v>
      </c>
      <c r="G899" s="70">
        <f>G900</f>
        <v>15000</v>
      </c>
      <c r="H899" s="70">
        <f>H900</f>
        <v>15000</v>
      </c>
      <c r="I899" s="72">
        <f t="shared" si="115"/>
        <v>100.38830195195014</v>
      </c>
      <c r="J899" s="72">
        <f t="shared" si="118"/>
        <v>100</v>
      </c>
      <c r="K899" s="72">
        <f t="shared" si="119"/>
        <v>100</v>
      </c>
    </row>
    <row r="900" spans="1:11" ht="14.25">
      <c r="A900" s="53" t="s">
        <v>795</v>
      </c>
      <c r="B900" s="107"/>
      <c r="C900" s="66">
        <v>3224</v>
      </c>
      <c r="D900" s="74" t="s">
        <v>362</v>
      </c>
      <c r="E900" s="69">
        <v>14941.98</v>
      </c>
      <c r="F900" s="69">
        <v>15000</v>
      </c>
      <c r="G900" s="69">
        <v>15000</v>
      </c>
      <c r="H900" s="69">
        <v>15000</v>
      </c>
      <c r="I900" s="72">
        <f t="shared" si="115"/>
        <v>100.38830195195014</v>
      </c>
      <c r="J900" s="72">
        <f t="shared" si="118"/>
        <v>100</v>
      </c>
      <c r="K900" s="72">
        <f t="shared" si="119"/>
        <v>100</v>
      </c>
    </row>
    <row r="901" spans="2:11" ht="14.25">
      <c r="B901" s="107"/>
      <c r="C901" s="80">
        <v>329</v>
      </c>
      <c r="D901" s="73" t="s">
        <v>361</v>
      </c>
      <c r="E901" s="70">
        <f>E902+E903+E904</f>
        <v>78648.48</v>
      </c>
      <c r="F901" s="70">
        <f>F902+F903</f>
        <v>55000</v>
      </c>
      <c r="G901" s="70">
        <f>G902+G903</f>
        <v>55000</v>
      </c>
      <c r="H901" s="70">
        <f>H902+H903+H904</f>
        <v>85000</v>
      </c>
      <c r="I901" s="72">
        <f t="shared" si="115"/>
        <v>69.93142143370095</v>
      </c>
      <c r="J901" s="72">
        <f t="shared" si="118"/>
        <v>100</v>
      </c>
      <c r="K901" s="72">
        <f t="shared" si="119"/>
        <v>154.54545454545453</v>
      </c>
    </row>
    <row r="902" spans="1:11" ht="14.25">
      <c r="A902" s="53" t="s">
        <v>800</v>
      </c>
      <c r="B902" s="107"/>
      <c r="C902" s="66">
        <v>3293</v>
      </c>
      <c r="D902" s="74" t="s">
        <v>319</v>
      </c>
      <c r="E902" s="69">
        <v>23402.7</v>
      </c>
      <c r="F902" s="69">
        <v>25000</v>
      </c>
      <c r="G902" s="69">
        <v>25000</v>
      </c>
      <c r="H902" s="69">
        <v>25000</v>
      </c>
      <c r="I902" s="72">
        <f t="shared" si="115"/>
        <v>106.82528084366334</v>
      </c>
      <c r="J902" s="72">
        <f t="shared" si="118"/>
        <v>100</v>
      </c>
      <c r="K902" s="72">
        <f t="shared" si="119"/>
        <v>100</v>
      </c>
    </row>
    <row r="903" spans="1:11" ht="14.25">
      <c r="A903" s="53" t="s">
        <v>812</v>
      </c>
      <c r="B903" s="107"/>
      <c r="C903" s="66">
        <v>3293</v>
      </c>
      <c r="D903" s="74" t="s">
        <v>361</v>
      </c>
      <c r="E903" s="69">
        <v>26345.87</v>
      </c>
      <c r="F903" s="69">
        <v>30000</v>
      </c>
      <c r="G903" s="69">
        <v>30000</v>
      </c>
      <c r="H903" s="69">
        <v>30000</v>
      </c>
      <c r="I903" s="72">
        <f t="shared" si="115"/>
        <v>113.86983994075732</v>
      </c>
      <c r="J903" s="72">
        <f t="shared" si="118"/>
        <v>100</v>
      </c>
      <c r="K903" s="72">
        <f t="shared" si="119"/>
        <v>100</v>
      </c>
    </row>
    <row r="904" spans="1:11" ht="14.25">
      <c r="A904" s="53" t="s">
        <v>71</v>
      </c>
      <c r="B904" s="107"/>
      <c r="C904" s="66">
        <v>3299</v>
      </c>
      <c r="D904" s="74" t="s">
        <v>72</v>
      </c>
      <c r="E904" s="69">
        <v>28899.91</v>
      </c>
      <c r="F904" s="69">
        <v>0</v>
      </c>
      <c r="G904" s="69">
        <v>0</v>
      </c>
      <c r="H904" s="69">
        <v>30000</v>
      </c>
      <c r="I904" s="72">
        <f t="shared" si="115"/>
        <v>0</v>
      </c>
      <c r="J904" s="72">
        <v>0</v>
      </c>
      <c r="K904" s="72">
        <v>0</v>
      </c>
    </row>
    <row r="905" spans="1:11" ht="14.25">
      <c r="A905" s="89"/>
      <c r="B905" s="107" t="s">
        <v>1117</v>
      </c>
      <c r="C905" s="80"/>
      <c r="D905" s="81" t="s">
        <v>1116</v>
      </c>
      <c r="E905" s="67">
        <f aca="true" t="shared" si="124" ref="E905:H908">E906</f>
        <v>0</v>
      </c>
      <c r="F905" s="67">
        <f t="shared" si="124"/>
        <v>15000</v>
      </c>
      <c r="G905" s="67">
        <f t="shared" si="124"/>
        <v>15000</v>
      </c>
      <c r="H905" s="67">
        <f t="shared" si="124"/>
        <v>0</v>
      </c>
      <c r="I905" s="72"/>
      <c r="J905" s="72">
        <f t="shared" si="118"/>
        <v>100</v>
      </c>
      <c r="K905" s="72">
        <f t="shared" si="119"/>
        <v>0</v>
      </c>
    </row>
    <row r="906" spans="1:11" ht="14.25">
      <c r="A906" s="89"/>
      <c r="B906" s="107"/>
      <c r="C906" s="80">
        <v>3</v>
      </c>
      <c r="D906" s="81" t="s">
        <v>436</v>
      </c>
      <c r="E906" s="67">
        <f t="shared" si="124"/>
        <v>0</v>
      </c>
      <c r="F906" s="67">
        <f t="shared" si="124"/>
        <v>15000</v>
      </c>
      <c r="G906" s="67">
        <f t="shared" si="124"/>
        <v>15000</v>
      </c>
      <c r="H906" s="67">
        <f t="shared" si="124"/>
        <v>0</v>
      </c>
      <c r="I906" s="72"/>
      <c r="J906" s="72">
        <f t="shared" si="118"/>
        <v>100</v>
      </c>
      <c r="K906" s="72">
        <f t="shared" si="119"/>
        <v>0</v>
      </c>
    </row>
    <row r="907" spans="1:11" ht="14.25">
      <c r="A907" s="89"/>
      <c r="B907" s="107"/>
      <c r="C907" s="80">
        <v>38</v>
      </c>
      <c r="D907" s="81" t="s">
        <v>459</v>
      </c>
      <c r="E907" s="67">
        <f t="shared" si="124"/>
        <v>0</v>
      </c>
      <c r="F907" s="67">
        <f t="shared" si="124"/>
        <v>15000</v>
      </c>
      <c r="G907" s="67">
        <f t="shared" si="124"/>
        <v>15000</v>
      </c>
      <c r="H907" s="67">
        <f t="shared" si="124"/>
        <v>0</v>
      </c>
      <c r="I907" s="72"/>
      <c r="J907" s="72">
        <f t="shared" si="118"/>
        <v>100</v>
      </c>
      <c r="K907" s="72">
        <f t="shared" si="119"/>
        <v>0</v>
      </c>
    </row>
    <row r="908" spans="1:11" ht="14.25">
      <c r="A908" s="89"/>
      <c r="B908" s="107"/>
      <c r="C908" s="80">
        <v>381</v>
      </c>
      <c r="D908" s="81" t="s">
        <v>336</v>
      </c>
      <c r="E908" s="67">
        <f t="shared" si="124"/>
        <v>0</v>
      </c>
      <c r="F908" s="67">
        <f t="shared" si="124"/>
        <v>15000</v>
      </c>
      <c r="G908" s="67">
        <f t="shared" si="124"/>
        <v>15000</v>
      </c>
      <c r="H908" s="67">
        <f t="shared" si="124"/>
        <v>0</v>
      </c>
      <c r="I908" s="72"/>
      <c r="J908" s="72">
        <f t="shared" si="118"/>
        <v>100</v>
      </c>
      <c r="K908" s="72">
        <f t="shared" si="119"/>
        <v>0</v>
      </c>
    </row>
    <row r="909" spans="1:11" ht="14.25">
      <c r="A909" s="53" t="s">
        <v>863</v>
      </c>
      <c r="B909" s="107"/>
      <c r="C909" s="66">
        <v>3811</v>
      </c>
      <c r="D909" s="74" t="s">
        <v>235</v>
      </c>
      <c r="E909" s="67">
        <v>0</v>
      </c>
      <c r="F909" s="68">
        <v>15000</v>
      </c>
      <c r="G909" s="68">
        <v>15000</v>
      </c>
      <c r="H909" s="67">
        <v>0</v>
      </c>
      <c r="I909" s="72"/>
      <c r="J909" s="72">
        <f aca="true" t="shared" si="125" ref="J909:J972">G909/F909*100</f>
        <v>100</v>
      </c>
      <c r="K909" s="72">
        <f aca="true" t="shared" si="126" ref="K909:K972">H909/G909*100</f>
        <v>0</v>
      </c>
    </row>
    <row r="910" spans="2:11" ht="14.25">
      <c r="B910" s="107" t="s">
        <v>1</v>
      </c>
      <c r="C910" s="66"/>
      <c r="D910" s="81" t="s">
        <v>0</v>
      </c>
      <c r="E910" s="67"/>
      <c r="F910" s="67"/>
      <c r="G910" s="67"/>
      <c r="H910" s="67"/>
      <c r="I910" s="72"/>
      <c r="J910" s="72"/>
      <c r="K910" s="72"/>
    </row>
    <row r="911" spans="2:11" ht="14.25">
      <c r="B911" s="107"/>
      <c r="C911" s="66"/>
      <c r="D911" s="81" t="s">
        <v>1118</v>
      </c>
      <c r="E911" s="67">
        <f aca="true" t="shared" si="127" ref="E911:H914">E912</f>
        <v>948.93</v>
      </c>
      <c r="F911" s="67">
        <f t="shared" si="127"/>
        <v>0</v>
      </c>
      <c r="G911" s="67">
        <f t="shared" si="127"/>
        <v>0</v>
      </c>
      <c r="H911" s="67">
        <f t="shared" si="127"/>
        <v>0</v>
      </c>
      <c r="I911" s="72">
        <f aca="true" t="shared" si="128" ref="I911:I972">F911/E911*100</f>
        <v>0</v>
      </c>
      <c r="J911" s="72">
        <v>0</v>
      </c>
      <c r="K911" s="72">
        <v>0</v>
      </c>
    </row>
    <row r="912" spans="2:11" ht="14.25">
      <c r="B912" s="107"/>
      <c r="C912" s="80">
        <v>3</v>
      </c>
      <c r="D912" s="81" t="s">
        <v>436</v>
      </c>
      <c r="E912" s="67">
        <f t="shared" si="127"/>
        <v>948.93</v>
      </c>
      <c r="F912" s="67">
        <f t="shared" si="127"/>
        <v>0</v>
      </c>
      <c r="G912" s="67">
        <f t="shared" si="127"/>
        <v>0</v>
      </c>
      <c r="H912" s="67">
        <f t="shared" si="127"/>
        <v>0</v>
      </c>
      <c r="I912" s="72">
        <f t="shared" si="128"/>
        <v>0</v>
      </c>
      <c r="J912" s="72">
        <v>0</v>
      </c>
      <c r="K912" s="72">
        <v>0</v>
      </c>
    </row>
    <row r="913" spans="2:15" ht="14.25">
      <c r="B913" s="107"/>
      <c r="C913" s="80">
        <v>32</v>
      </c>
      <c r="D913" s="81" t="s">
        <v>236</v>
      </c>
      <c r="E913" s="67">
        <f t="shared" si="127"/>
        <v>948.93</v>
      </c>
      <c r="F913" s="67">
        <f t="shared" si="127"/>
        <v>0</v>
      </c>
      <c r="G913" s="67">
        <f t="shared" si="127"/>
        <v>0</v>
      </c>
      <c r="H913" s="67">
        <f t="shared" si="127"/>
        <v>0</v>
      </c>
      <c r="I913" s="72">
        <f t="shared" si="128"/>
        <v>0</v>
      </c>
      <c r="J913" s="72">
        <v>0</v>
      </c>
      <c r="K913" s="72">
        <v>0</v>
      </c>
      <c r="O913" s="1" t="s">
        <v>840</v>
      </c>
    </row>
    <row r="914" spans="2:11" ht="14.25">
      <c r="B914" s="107"/>
      <c r="C914" s="66">
        <v>323</v>
      </c>
      <c r="D914" s="74" t="s">
        <v>285</v>
      </c>
      <c r="E914" s="67">
        <f t="shared" si="127"/>
        <v>948.93</v>
      </c>
      <c r="F914" s="67">
        <f t="shared" si="127"/>
        <v>0</v>
      </c>
      <c r="G914" s="67">
        <f t="shared" si="127"/>
        <v>0</v>
      </c>
      <c r="H914" s="67">
        <f t="shared" si="127"/>
        <v>0</v>
      </c>
      <c r="I914" s="72">
        <f t="shared" si="128"/>
        <v>0</v>
      </c>
      <c r="J914" s="72">
        <v>0</v>
      </c>
      <c r="K914" s="72">
        <v>0</v>
      </c>
    </row>
    <row r="915" spans="1:11" ht="14.25">
      <c r="A915" s="53" t="s">
        <v>894</v>
      </c>
      <c r="B915" s="107"/>
      <c r="C915" s="66">
        <v>3232</v>
      </c>
      <c r="D915" s="74" t="s">
        <v>348</v>
      </c>
      <c r="E915" s="68">
        <v>948.93</v>
      </c>
      <c r="F915" s="68">
        <v>0</v>
      </c>
      <c r="G915" s="68">
        <v>0</v>
      </c>
      <c r="H915" s="68">
        <v>0</v>
      </c>
      <c r="I915" s="72">
        <f t="shared" si="128"/>
        <v>0</v>
      </c>
      <c r="J915" s="72">
        <v>0</v>
      </c>
      <c r="K915" s="72">
        <v>0</v>
      </c>
    </row>
    <row r="916" spans="2:11" ht="14.25">
      <c r="B916" s="107"/>
      <c r="E916" s="44"/>
      <c r="F916" s="44"/>
      <c r="G916" s="44"/>
      <c r="H916" s="44"/>
      <c r="I916" s="72"/>
      <c r="J916" s="72"/>
      <c r="K916" s="72"/>
    </row>
    <row r="917" spans="2:11" ht="14.25">
      <c r="B917" s="107"/>
      <c r="E917" s="44"/>
      <c r="F917" s="44"/>
      <c r="G917" s="44"/>
      <c r="H917" s="44"/>
      <c r="I917" s="72"/>
      <c r="J917" s="72"/>
      <c r="K917" s="72"/>
    </row>
    <row r="918" spans="1:11" ht="14.25">
      <c r="A918" s="59"/>
      <c r="B918" s="107" t="s">
        <v>5</v>
      </c>
      <c r="C918" s="57"/>
      <c r="D918" s="12" t="s">
        <v>520</v>
      </c>
      <c r="E918" s="67">
        <f>E944+E964+E920+E980</f>
        <v>1085818.95</v>
      </c>
      <c r="F918" s="67">
        <f>F944+F964+F920+F980</f>
        <v>789000</v>
      </c>
      <c r="G918" s="67">
        <f>G944+G964+G920+G980</f>
        <v>789000</v>
      </c>
      <c r="H918" s="67">
        <f>H944+H964+H920+H980</f>
        <v>2434000</v>
      </c>
      <c r="I918" s="72">
        <f t="shared" si="128"/>
        <v>72.66404772176799</v>
      </c>
      <c r="J918" s="72">
        <f t="shared" si="125"/>
        <v>100</v>
      </c>
      <c r="K918" s="72">
        <f t="shared" si="126"/>
        <v>308.4917617237009</v>
      </c>
    </row>
    <row r="919" spans="1:11" ht="14.25">
      <c r="A919" s="59"/>
      <c r="B919" s="107"/>
      <c r="C919" s="57"/>
      <c r="D919" s="12" t="s">
        <v>6</v>
      </c>
      <c r="E919" s="67"/>
      <c r="F919" s="67"/>
      <c r="G919" s="67"/>
      <c r="H919" s="67"/>
      <c r="I919" s="72"/>
      <c r="J919" s="72"/>
      <c r="K919" s="72"/>
    </row>
    <row r="920" spans="1:12" ht="14.25">
      <c r="A920" s="59"/>
      <c r="B920" s="107" t="s">
        <v>7</v>
      </c>
      <c r="C920" s="57"/>
      <c r="D920" s="35" t="s">
        <v>30</v>
      </c>
      <c r="E920" s="67">
        <f>E932+E938</f>
        <v>371505.35</v>
      </c>
      <c r="F920" s="67">
        <f>F932+F938+F921</f>
        <v>506000</v>
      </c>
      <c r="G920" s="67">
        <f>G932+G938+G921</f>
        <v>506000</v>
      </c>
      <c r="H920" s="67">
        <f>H932+H938+H921</f>
        <v>2421000</v>
      </c>
      <c r="I920" s="72">
        <f t="shared" si="128"/>
        <v>136.2026145787672</v>
      </c>
      <c r="J920" s="72">
        <f t="shared" si="125"/>
        <v>100</v>
      </c>
      <c r="K920" s="72">
        <f t="shared" si="126"/>
        <v>478.45849802371544</v>
      </c>
      <c r="L920" s="1" t="s">
        <v>840</v>
      </c>
    </row>
    <row r="921" spans="1:11" ht="14.25">
      <c r="A921" s="59"/>
      <c r="B921" s="107" t="s">
        <v>155</v>
      </c>
      <c r="C921" s="57"/>
      <c r="D921" s="35" t="s">
        <v>221</v>
      </c>
      <c r="E921" s="67">
        <f>E922</f>
        <v>0</v>
      </c>
      <c r="F921" s="67">
        <f>F922+F927</f>
        <v>110000</v>
      </c>
      <c r="G921" s="67">
        <f>G922+G927</f>
        <v>110000</v>
      </c>
      <c r="H921" s="67">
        <f>H922+H927</f>
        <v>2015000</v>
      </c>
      <c r="I921" s="72">
        <v>0</v>
      </c>
      <c r="J921" s="72">
        <f t="shared" si="125"/>
        <v>100</v>
      </c>
      <c r="K921" s="72">
        <f t="shared" si="126"/>
        <v>1831.8181818181818</v>
      </c>
    </row>
    <row r="922" spans="1:11" ht="14.25">
      <c r="A922" s="59"/>
      <c r="B922" s="107"/>
      <c r="C922" s="80">
        <v>4</v>
      </c>
      <c r="D922" s="73" t="s">
        <v>988</v>
      </c>
      <c r="E922" s="70">
        <f>E924</f>
        <v>0</v>
      </c>
      <c r="F922" s="70">
        <f>F924</f>
        <v>110000</v>
      </c>
      <c r="G922" s="70">
        <f>G924</f>
        <v>110000</v>
      </c>
      <c r="H922" s="70">
        <f>H924</f>
        <v>15000</v>
      </c>
      <c r="I922" s="72">
        <v>0</v>
      </c>
      <c r="J922" s="72">
        <f t="shared" si="125"/>
        <v>100</v>
      </c>
      <c r="K922" s="72">
        <f t="shared" si="126"/>
        <v>13.636363636363635</v>
      </c>
    </row>
    <row r="923" spans="1:11" ht="14.25">
      <c r="A923" s="59"/>
      <c r="B923" s="107"/>
      <c r="C923" s="65">
        <v>41</v>
      </c>
      <c r="D923" s="73" t="s">
        <v>370</v>
      </c>
      <c r="E923" s="70"/>
      <c r="F923" s="70"/>
      <c r="G923" s="70"/>
      <c r="H923" s="70"/>
      <c r="I923" s="72"/>
      <c r="J923" s="72"/>
      <c r="K923" s="72"/>
    </row>
    <row r="924" spans="1:11" ht="14.25">
      <c r="A924" s="59"/>
      <c r="B924" s="107"/>
      <c r="C924" s="65"/>
      <c r="D924" s="73" t="s">
        <v>330</v>
      </c>
      <c r="E924" s="70">
        <f aca="true" t="shared" si="129" ref="E924:H925">E925</f>
        <v>0</v>
      </c>
      <c r="F924" s="70">
        <f t="shared" si="129"/>
        <v>110000</v>
      </c>
      <c r="G924" s="70">
        <f t="shared" si="129"/>
        <v>110000</v>
      </c>
      <c r="H924" s="70">
        <f t="shared" si="129"/>
        <v>15000</v>
      </c>
      <c r="I924" s="72">
        <v>0</v>
      </c>
      <c r="J924" s="72">
        <f t="shared" si="125"/>
        <v>100</v>
      </c>
      <c r="K924" s="72">
        <f t="shared" si="126"/>
        <v>13.636363636363635</v>
      </c>
    </row>
    <row r="925" spans="1:11" ht="14.25">
      <c r="A925" s="59"/>
      <c r="B925" s="107"/>
      <c r="C925" s="65">
        <v>411</v>
      </c>
      <c r="D925" s="73" t="s">
        <v>480</v>
      </c>
      <c r="E925" s="70">
        <f t="shared" si="129"/>
        <v>0</v>
      </c>
      <c r="F925" s="70">
        <f t="shared" si="129"/>
        <v>110000</v>
      </c>
      <c r="G925" s="70">
        <f t="shared" si="129"/>
        <v>110000</v>
      </c>
      <c r="H925" s="70">
        <f t="shared" si="129"/>
        <v>15000</v>
      </c>
      <c r="I925" s="72">
        <v>0</v>
      </c>
      <c r="J925" s="72">
        <f t="shared" si="125"/>
        <v>100</v>
      </c>
      <c r="K925" s="72">
        <f t="shared" si="126"/>
        <v>13.636363636363635</v>
      </c>
    </row>
    <row r="926" spans="1:11" ht="14.25">
      <c r="A926" s="128" t="s">
        <v>156</v>
      </c>
      <c r="B926" s="107"/>
      <c r="C926" s="66">
        <v>4111</v>
      </c>
      <c r="D926" s="74" t="s">
        <v>715</v>
      </c>
      <c r="E926" s="126">
        <v>0</v>
      </c>
      <c r="F926" s="69">
        <v>110000</v>
      </c>
      <c r="G926" s="69">
        <v>110000</v>
      </c>
      <c r="H926" s="69">
        <v>15000</v>
      </c>
      <c r="I926" s="72">
        <v>0</v>
      </c>
      <c r="J926" s="72">
        <f t="shared" si="125"/>
        <v>100</v>
      </c>
      <c r="K926" s="72">
        <f t="shared" si="126"/>
        <v>13.636363636363635</v>
      </c>
    </row>
    <row r="927" spans="1:11" ht="14.25">
      <c r="A927" s="128"/>
      <c r="B927" s="107"/>
      <c r="C927" s="66">
        <v>4</v>
      </c>
      <c r="D927" s="73" t="s">
        <v>988</v>
      </c>
      <c r="E927" s="70">
        <f>E929</f>
        <v>0</v>
      </c>
      <c r="F927" s="70">
        <f>F929</f>
        <v>0</v>
      </c>
      <c r="G927" s="70">
        <f>G929</f>
        <v>0</v>
      </c>
      <c r="H927" s="70">
        <f>H929</f>
        <v>2000000</v>
      </c>
      <c r="I927" s="72">
        <v>0</v>
      </c>
      <c r="J927" s="72">
        <v>0</v>
      </c>
      <c r="K927" s="72">
        <v>0</v>
      </c>
    </row>
    <row r="928" spans="1:11" ht="14.25">
      <c r="A928" s="128"/>
      <c r="B928" s="107"/>
      <c r="C928" s="66">
        <v>42</v>
      </c>
      <c r="D928" s="73" t="s">
        <v>331</v>
      </c>
      <c r="E928" s="70"/>
      <c r="F928" s="70"/>
      <c r="G928" s="70"/>
      <c r="H928" s="70"/>
      <c r="I928" s="72"/>
      <c r="J928" s="72"/>
      <c r="K928" s="72"/>
    </row>
    <row r="929" spans="1:11" ht="14.25">
      <c r="A929" s="128"/>
      <c r="B929" s="107"/>
      <c r="C929" s="66"/>
      <c r="D929" s="73" t="s">
        <v>330</v>
      </c>
      <c r="E929" s="70">
        <f aca="true" t="shared" si="130" ref="E929:H930">E930</f>
        <v>0</v>
      </c>
      <c r="F929" s="70">
        <f t="shared" si="130"/>
        <v>0</v>
      </c>
      <c r="G929" s="70">
        <f t="shared" si="130"/>
        <v>0</v>
      </c>
      <c r="H929" s="70">
        <f t="shared" si="130"/>
        <v>2000000</v>
      </c>
      <c r="I929" s="72">
        <v>0</v>
      </c>
      <c r="J929" s="72">
        <v>0</v>
      </c>
      <c r="K929" s="72">
        <v>0</v>
      </c>
    </row>
    <row r="930" spans="1:11" ht="14.25">
      <c r="A930" s="128"/>
      <c r="B930" s="107"/>
      <c r="C930" s="80">
        <v>421</v>
      </c>
      <c r="D930" s="81" t="s">
        <v>352</v>
      </c>
      <c r="E930" s="131">
        <f t="shared" si="130"/>
        <v>0</v>
      </c>
      <c r="F930" s="131">
        <f t="shared" si="130"/>
        <v>0</v>
      </c>
      <c r="G930" s="131">
        <f t="shared" si="130"/>
        <v>0</v>
      </c>
      <c r="H930" s="70">
        <f>H931</f>
        <v>2000000</v>
      </c>
      <c r="I930" s="72">
        <v>0</v>
      </c>
      <c r="J930" s="72">
        <v>0</v>
      </c>
      <c r="K930" s="72">
        <v>0</v>
      </c>
    </row>
    <row r="931" spans="1:11" ht="14.25">
      <c r="A931" s="128" t="s">
        <v>222</v>
      </c>
      <c r="B931" s="107"/>
      <c r="C931" s="66">
        <v>4212</v>
      </c>
      <c r="D931" s="74" t="s">
        <v>461</v>
      </c>
      <c r="E931" s="69">
        <v>0</v>
      </c>
      <c r="F931" s="69">
        <v>0</v>
      </c>
      <c r="G931" s="69">
        <v>0</v>
      </c>
      <c r="H931" s="69">
        <v>2000000</v>
      </c>
      <c r="I931" s="72">
        <v>0</v>
      </c>
      <c r="J931" s="72">
        <v>0</v>
      </c>
      <c r="K931" s="72">
        <v>0</v>
      </c>
    </row>
    <row r="932" spans="1:11" ht="14.25">
      <c r="A932" s="59"/>
      <c r="B932" s="107" t="s">
        <v>9</v>
      </c>
      <c r="C932" s="57"/>
      <c r="D932" s="35" t="s">
        <v>8</v>
      </c>
      <c r="E932" s="67">
        <f>E935</f>
        <v>366094.5</v>
      </c>
      <c r="F932" s="67">
        <f>F935</f>
        <v>390000</v>
      </c>
      <c r="G932" s="67">
        <f>G935</f>
        <v>390000</v>
      </c>
      <c r="H932" s="67">
        <f>H935</f>
        <v>400000</v>
      </c>
      <c r="I932" s="72">
        <f t="shared" si="128"/>
        <v>106.52987138566681</v>
      </c>
      <c r="J932" s="72">
        <f t="shared" si="125"/>
        <v>100</v>
      </c>
      <c r="K932" s="72">
        <f t="shared" si="126"/>
        <v>102.56410256410255</v>
      </c>
    </row>
    <row r="933" spans="1:11" ht="14.25">
      <c r="A933" s="59"/>
      <c r="B933" s="107"/>
      <c r="C933" s="57">
        <v>3</v>
      </c>
      <c r="D933" s="35" t="s">
        <v>436</v>
      </c>
      <c r="E933" s="67">
        <f>E935</f>
        <v>366094.5</v>
      </c>
      <c r="F933" s="67">
        <f>F935</f>
        <v>390000</v>
      </c>
      <c r="G933" s="67">
        <f>G935</f>
        <v>390000</v>
      </c>
      <c r="H933" s="67">
        <f>H935</f>
        <v>400000</v>
      </c>
      <c r="I933" s="72">
        <f t="shared" si="128"/>
        <v>106.52987138566681</v>
      </c>
      <c r="J933" s="72">
        <f t="shared" si="125"/>
        <v>100</v>
      </c>
      <c r="K933" s="72">
        <f t="shared" si="126"/>
        <v>102.56410256410255</v>
      </c>
    </row>
    <row r="934" spans="1:11" ht="14.25">
      <c r="A934" s="59"/>
      <c r="B934" s="107"/>
      <c r="C934" s="57">
        <v>37</v>
      </c>
      <c r="D934" s="35" t="s">
        <v>374</v>
      </c>
      <c r="E934" s="67"/>
      <c r="F934" s="67"/>
      <c r="G934" s="67"/>
      <c r="H934" s="67"/>
      <c r="I934" s="72"/>
      <c r="J934" s="72"/>
      <c r="K934" s="72"/>
    </row>
    <row r="935" spans="1:11" ht="14.25">
      <c r="A935" s="59"/>
      <c r="B935" s="107"/>
      <c r="C935" s="57"/>
      <c r="D935" s="35" t="s">
        <v>375</v>
      </c>
      <c r="E935" s="67">
        <f aca="true" t="shared" si="131" ref="E935:H936">E936</f>
        <v>366094.5</v>
      </c>
      <c r="F935" s="67">
        <f t="shared" si="131"/>
        <v>390000</v>
      </c>
      <c r="G935" s="67">
        <f t="shared" si="131"/>
        <v>390000</v>
      </c>
      <c r="H935" s="67">
        <f t="shared" si="131"/>
        <v>400000</v>
      </c>
      <c r="I935" s="72">
        <f t="shared" si="128"/>
        <v>106.52987138566681</v>
      </c>
      <c r="J935" s="72">
        <f t="shared" si="125"/>
        <v>100</v>
      </c>
      <c r="K935" s="72">
        <f t="shared" si="126"/>
        <v>102.56410256410255</v>
      </c>
    </row>
    <row r="936" spans="1:11" ht="14.25">
      <c r="A936" s="59"/>
      <c r="B936" s="107"/>
      <c r="C936" s="57">
        <v>372</v>
      </c>
      <c r="D936" s="35" t="s">
        <v>376</v>
      </c>
      <c r="E936" s="67">
        <f t="shared" si="131"/>
        <v>366094.5</v>
      </c>
      <c r="F936" s="67">
        <f t="shared" si="131"/>
        <v>390000</v>
      </c>
      <c r="G936" s="67">
        <f t="shared" si="131"/>
        <v>390000</v>
      </c>
      <c r="H936" s="67">
        <f t="shared" si="131"/>
        <v>400000</v>
      </c>
      <c r="I936" s="72">
        <f t="shared" si="128"/>
        <v>106.52987138566681</v>
      </c>
      <c r="J936" s="72">
        <f t="shared" si="125"/>
        <v>100</v>
      </c>
      <c r="K936" s="72">
        <f t="shared" si="126"/>
        <v>102.56410256410255</v>
      </c>
    </row>
    <row r="937" spans="1:11" ht="14.25">
      <c r="A937" s="53" t="s">
        <v>642</v>
      </c>
      <c r="B937" s="107"/>
      <c r="C937" s="58">
        <v>3722</v>
      </c>
      <c r="D937" s="44" t="s">
        <v>378</v>
      </c>
      <c r="E937" s="68">
        <v>366094.5</v>
      </c>
      <c r="F937" s="68">
        <v>390000</v>
      </c>
      <c r="G937" s="68">
        <v>390000</v>
      </c>
      <c r="H937" s="68">
        <v>400000</v>
      </c>
      <c r="I937" s="72">
        <f t="shared" si="128"/>
        <v>106.52987138566681</v>
      </c>
      <c r="J937" s="72">
        <f t="shared" si="125"/>
        <v>100</v>
      </c>
      <c r="K937" s="72">
        <f t="shared" si="126"/>
        <v>102.56410256410255</v>
      </c>
    </row>
    <row r="938" spans="1:11" s="2" customFormat="1" ht="15">
      <c r="A938" s="59"/>
      <c r="B938" s="107" t="s">
        <v>11</v>
      </c>
      <c r="C938" s="57"/>
      <c r="D938" s="35" t="s">
        <v>10</v>
      </c>
      <c r="E938" s="67">
        <f>E941</f>
        <v>5410.85</v>
      </c>
      <c r="F938" s="67">
        <f>F941</f>
        <v>6000</v>
      </c>
      <c r="G938" s="67">
        <f>G941</f>
        <v>6000</v>
      </c>
      <c r="H938" s="67">
        <f>H941</f>
        <v>6000</v>
      </c>
      <c r="I938" s="72">
        <f t="shared" si="128"/>
        <v>110.88830775201677</v>
      </c>
      <c r="J938" s="72">
        <f t="shared" si="125"/>
        <v>100</v>
      </c>
      <c r="K938" s="72">
        <f t="shared" si="126"/>
        <v>100</v>
      </c>
    </row>
    <row r="939" spans="1:11" s="2" customFormat="1" ht="15">
      <c r="A939" s="59"/>
      <c r="B939" s="107"/>
      <c r="C939" s="57">
        <v>3</v>
      </c>
      <c r="D939" s="35" t="s">
        <v>436</v>
      </c>
      <c r="E939" s="67">
        <f>E941</f>
        <v>5410.85</v>
      </c>
      <c r="F939" s="67">
        <f>F941</f>
        <v>6000</v>
      </c>
      <c r="G939" s="67">
        <f>G941</f>
        <v>6000</v>
      </c>
      <c r="H939" s="67">
        <f>H941</f>
        <v>6000</v>
      </c>
      <c r="I939" s="72">
        <f t="shared" si="128"/>
        <v>110.88830775201677</v>
      </c>
      <c r="J939" s="72">
        <f t="shared" si="125"/>
        <v>100</v>
      </c>
      <c r="K939" s="72">
        <f t="shared" si="126"/>
        <v>100</v>
      </c>
    </row>
    <row r="940" spans="1:11" ht="14.25">
      <c r="A940" s="59"/>
      <c r="B940" s="107"/>
      <c r="C940" s="57">
        <v>37</v>
      </c>
      <c r="D940" s="35" t="s">
        <v>374</v>
      </c>
      <c r="E940" s="67"/>
      <c r="F940" s="67"/>
      <c r="G940" s="67"/>
      <c r="H940" s="67"/>
      <c r="I940" s="72"/>
      <c r="J940" s="72"/>
      <c r="K940" s="72"/>
    </row>
    <row r="941" spans="1:11" ht="14.25">
      <c r="A941" s="59"/>
      <c r="B941" s="107"/>
      <c r="C941" s="57"/>
      <c r="D941" s="35" t="s">
        <v>375</v>
      </c>
      <c r="E941" s="67">
        <f aca="true" t="shared" si="132" ref="E941:H942">E942</f>
        <v>5410.85</v>
      </c>
      <c r="F941" s="67">
        <f t="shared" si="132"/>
        <v>6000</v>
      </c>
      <c r="G941" s="67">
        <f t="shared" si="132"/>
        <v>6000</v>
      </c>
      <c r="H941" s="67">
        <f t="shared" si="132"/>
        <v>6000</v>
      </c>
      <c r="I941" s="72">
        <f t="shared" si="128"/>
        <v>110.88830775201677</v>
      </c>
      <c r="J941" s="72">
        <f t="shared" si="125"/>
        <v>100</v>
      </c>
      <c r="K941" s="72">
        <f t="shared" si="126"/>
        <v>100</v>
      </c>
    </row>
    <row r="942" spans="1:11" ht="14.25">
      <c r="A942" s="59"/>
      <c r="B942" s="107"/>
      <c r="C942" s="57">
        <v>372</v>
      </c>
      <c r="D942" s="35" t="s">
        <v>376</v>
      </c>
      <c r="E942" s="67">
        <f t="shared" si="132"/>
        <v>5410.85</v>
      </c>
      <c r="F942" s="67">
        <f t="shared" si="132"/>
        <v>6000</v>
      </c>
      <c r="G942" s="67">
        <f t="shared" si="132"/>
        <v>6000</v>
      </c>
      <c r="H942" s="67">
        <f t="shared" si="132"/>
        <v>6000</v>
      </c>
      <c r="I942" s="72">
        <f t="shared" si="128"/>
        <v>110.88830775201677</v>
      </c>
      <c r="J942" s="72">
        <f t="shared" si="125"/>
        <v>100</v>
      </c>
      <c r="K942" s="72">
        <f t="shared" si="126"/>
        <v>100</v>
      </c>
    </row>
    <row r="943" spans="1:11" ht="14.25">
      <c r="A943" s="53" t="s">
        <v>643</v>
      </c>
      <c r="B943" s="107"/>
      <c r="C943" s="58">
        <v>3722</v>
      </c>
      <c r="D943" s="44" t="s">
        <v>378</v>
      </c>
      <c r="E943" s="68">
        <v>5410.85</v>
      </c>
      <c r="F943" s="68">
        <v>6000</v>
      </c>
      <c r="G943" s="68">
        <v>6000</v>
      </c>
      <c r="H943" s="68">
        <v>6000</v>
      </c>
      <c r="I943" s="72">
        <f t="shared" si="128"/>
        <v>110.88830775201677</v>
      </c>
      <c r="J943" s="72">
        <f t="shared" si="125"/>
        <v>100</v>
      </c>
      <c r="K943" s="72">
        <f t="shared" si="126"/>
        <v>100</v>
      </c>
    </row>
    <row r="944" spans="1:11" s="2" customFormat="1" ht="15">
      <c r="A944" s="59"/>
      <c r="B944" s="107" t="s">
        <v>12</v>
      </c>
      <c r="C944" s="57"/>
      <c r="D944" s="35" t="s">
        <v>23</v>
      </c>
      <c r="E944" s="67">
        <f>E945+E951+E959</f>
        <v>16485.1</v>
      </c>
      <c r="F944" s="67">
        <f>F945+F951+F959</f>
        <v>18000</v>
      </c>
      <c r="G944" s="67">
        <f>G945+G951+G959</f>
        <v>18000</v>
      </c>
      <c r="H944" s="67">
        <f>H945+H951+H959</f>
        <v>13000</v>
      </c>
      <c r="I944" s="72">
        <f t="shared" si="128"/>
        <v>109.18951052768865</v>
      </c>
      <c r="J944" s="72">
        <f t="shared" si="125"/>
        <v>100</v>
      </c>
      <c r="K944" s="72">
        <f t="shared" si="126"/>
        <v>72.22222222222221</v>
      </c>
    </row>
    <row r="945" spans="1:11" s="2" customFormat="1" ht="15">
      <c r="A945" s="59"/>
      <c r="B945" s="107" t="s">
        <v>14</v>
      </c>
      <c r="C945" s="57"/>
      <c r="D945" s="35" t="s">
        <v>13</v>
      </c>
      <c r="E945" s="67">
        <f>E946</f>
        <v>3863.82</v>
      </c>
      <c r="F945" s="67">
        <f>F946</f>
        <v>3000</v>
      </c>
      <c r="G945" s="67">
        <f>G946</f>
        <v>3000</v>
      </c>
      <c r="H945" s="67">
        <f>H946</f>
        <v>3000</v>
      </c>
      <c r="I945" s="72">
        <f t="shared" si="128"/>
        <v>77.64336847989813</v>
      </c>
      <c r="J945" s="72">
        <f t="shared" si="125"/>
        <v>100</v>
      </c>
      <c r="K945" s="72">
        <f t="shared" si="126"/>
        <v>100</v>
      </c>
    </row>
    <row r="946" spans="1:11" s="2" customFormat="1" ht="15">
      <c r="A946" s="59"/>
      <c r="B946" s="107"/>
      <c r="C946" s="57">
        <v>3</v>
      </c>
      <c r="D946" s="35" t="s">
        <v>436</v>
      </c>
      <c r="E946" s="67">
        <f>E948</f>
        <v>3863.82</v>
      </c>
      <c r="F946" s="67">
        <f>F948</f>
        <v>3000</v>
      </c>
      <c r="G946" s="67">
        <f>G948</f>
        <v>3000</v>
      </c>
      <c r="H946" s="67">
        <f>H948</f>
        <v>3000</v>
      </c>
      <c r="I946" s="72">
        <f t="shared" si="128"/>
        <v>77.64336847989813</v>
      </c>
      <c r="J946" s="72">
        <f t="shared" si="125"/>
        <v>100</v>
      </c>
      <c r="K946" s="72">
        <f t="shared" si="126"/>
        <v>100</v>
      </c>
    </row>
    <row r="947" spans="1:11" ht="14.25">
      <c r="A947" s="59"/>
      <c r="B947" s="107"/>
      <c r="C947" s="57">
        <v>37</v>
      </c>
      <c r="D947" s="35" t="s">
        <v>374</v>
      </c>
      <c r="E947" s="67"/>
      <c r="F947" s="67"/>
      <c r="G947" s="67"/>
      <c r="H947" s="67"/>
      <c r="I947" s="72"/>
      <c r="J947" s="72"/>
      <c r="K947" s="72"/>
    </row>
    <row r="948" spans="1:11" ht="14.25">
      <c r="A948" s="59"/>
      <c r="B948" s="107"/>
      <c r="C948" s="57"/>
      <c r="D948" s="35" t="s">
        <v>375</v>
      </c>
      <c r="E948" s="67">
        <f aca="true" t="shared" si="133" ref="E948:H949">E949</f>
        <v>3863.82</v>
      </c>
      <c r="F948" s="67">
        <f t="shared" si="133"/>
        <v>3000</v>
      </c>
      <c r="G948" s="67">
        <f t="shared" si="133"/>
        <v>3000</v>
      </c>
      <c r="H948" s="67">
        <f t="shared" si="133"/>
        <v>3000</v>
      </c>
      <c r="I948" s="72">
        <f t="shared" si="128"/>
        <v>77.64336847989813</v>
      </c>
      <c r="J948" s="72">
        <f t="shared" si="125"/>
        <v>100</v>
      </c>
      <c r="K948" s="72">
        <f t="shared" si="126"/>
        <v>100</v>
      </c>
    </row>
    <row r="949" spans="1:11" ht="14.25">
      <c r="A949" s="59"/>
      <c r="B949" s="107"/>
      <c r="C949" s="57">
        <v>372</v>
      </c>
      <c r="D949" s="35" t="s">
        <v>376</v>
      </c>
      <c r="E949" s="67">
        <f t="shared" si="133"/>
        <v>3863.82</v>
      </c>
      <c r="F949" s="67">
        <f t="shared" si="133"/>
        <v>3000</v>
      </c>
      <c r="G949" s="67">
        <f t="shared" si="133"/>
        <v>3000</v>
      </c>
      <c r="H949" s="67">
        <f t="shared" si="133"/>
        <v>3000</v>
      </c>
      <c r="I949" s="72">
        <f t="shared" si="128"/>
        <v>77.64336847989813</v>
      </c>
      <c r="J949" s="72">
        <f t="shared" si="125"/>
        <v>100</v>
      </c>
      <c r="K949" s="72">
        <f t="shared" si="126"/>
        <v>100</v>
      </c>
    </row>
    <row r="950" spans="1:11" ht="14.25">
      <c r="A950" s="53" t="s">
        <v>649</v>
      </c>
      <c r="B950" s="107"/>
      <c r="C950" s="58">
        <v>3722</v>
      </c>
      <c r="D950" s="44" t="s">
        <v>378</v>
      </c>
      <c r="E950" s="68">
        <v>3863.82</v>
      </c>
      <c r="F950" s="68">
        <v>3000</v>
      </c>
      <c r="G950" s="68">
        <v>3000</v>
      </c>
      <c r="H950" s="68">
        <v>3000</v>
      </c>
      <c r="I950" s="72">
        <f t="shared" si="128"/>
        <v>77.64336847989813</v>
      </c>
      <c r="J950" s="72">
        <f t="shared" si="125"/>
        <v>100</v>
      </c>
      <c r="K950" s="72">
        <f t="shared" si="126"/>
        <v>100</v>
      </c>
    </row>
    <row r="951" spans="1:13" ht="14.25">
      <c r="A951" s="59"/>
      <c r="B951" s="107" t="s">
        <v>15</v>
      </c>
      <c r="C951" s="57"/>
      <c r="D951" s="35" t="s">
        <v>16</v>
      </c>
      <c r="E951" s="67">
        <f aca="true" t="shared" si="134" ref="E951:H952">E952</f>
        <v>3712.13</v>
      </c>
      <c r="F951" s="67">
        <f t="shared" si="134"/>
        <v>5000</v>
      </c>
      <c r="G951" s="67">
        <f t="shared" si="134"/>
        <v>5000</v>
      </c>
      <c r="H951" s="67">
        <f t="shared" si="134"/>
        <v>5000</v>
      </c>
      <c r="I951" s="72">
        <f t="shared" si="128"/>
        <v>134.69355868463657</v>
      </c>
      <c r="J951" s="72">
        <f t="shared" si="125"/>
        <v>100</v>
      </c>
      <c r="K951" s="72">
        <f t="shared" si="126"/>
        <v>100</v>
      </c>
      <c r="M951" s="1" t="s">
        <v>840</v>
      </c>
    </row>
    <row r="952" spans="1:11" ht="14.25">
      <c r="A952" s="59"/>
      <c r="B952" s="107"/>
      <c r="C952" s="57">
        <v>3</v>
      </c>
      <c r="D952" s="35" t="s">
        <v>436</v>
      </c>
      <c r="E952" s="67">
        <f t="shared" si="134"/>
        <v>3712.13</v>
      </c>
      <c r="F952" s="67">
        <f t="shared" si="134"/>
        <v>5000</v>
      </c>
      <c r="G952" s="67">
        <f t="shared" si="134"/>
        <v>5000</v>
      </c>
      <c r="H952" s="67">
        <f t="shared" si="134"/>
        <v>5000</v>
      </c>
      <c r="I952" s="72">
        <f t="shared" si="128"/>
        <v>134.69355868463657</v>
      </c>
      <c r="J952" s="72">
        <f t="shared" si="125"/>
        <v>100</v>
      </c>
      <c r="K952" s="72">
        <f t="shared" si="126"/>
        <v>100</v>
      </c>
    </row>
    <row r="953" spans="1:11" ht="14.25">
      <c r="A953" s="75"/>
      <c r="B953" s="107"/>
      <c r="C953" s="57">
        <v>32</v>
      </c>
      <c r="D953" s="35" t="s">
        <v>236</v>
      </c>
      <c r="E953" s="67">
        <f>E954+E956</f>
        <v>3712.13</v>
      </c>
      <c r="F953" s="67">
        <f>F954+F956</f>
        <v>5000</v>
      </c>
      <c r="G953" s="67">
        <f>G954+G956</f>
        <v>5000</v>
      </c>
      <c r="H953" s="67">
        <f>H954+H956</f>
        <v>5000</v>
      </c>
      <c r="I953" s="72">
        <f t="shared" si="128"/>
        <v>134.69355868463657</v>
      </c>
      <c r="J953" s="72">
        <f t="shared" si="125"/>
        <v>100</v>
      </c>
      <c r="K953" s="72">
        <f t="shared" si="126"/>
        <v>100</v>
      </c>
    </row>
    <row r="954" spans="1:11" ht="14.25">
      <c r="A954" s="59"/>
      <c r="B954" s="107"/>
      <c r="C954" s="57">
        <v>322</v>
      </c>
      <c r="D954" s="35" t="s">
        <v>237</v>
      </c>
      <c r="E954" s="67">
        <f>E955</f>
        <v>3712.13</v>
      </c>
      <c r="F954" s="67">
        <f>F955</f>
        <v>5000</v>
      </c>
      <c r="G954" s="67">
        <f>G955</f>
        <v>5000</v>
      </c>
      <c r="H954" s="67">
        <f>H955</f>
        <v>5000</v>
      </c>
      <c r="I954" s="72">
        <f t="shared" si="128"/>
        <v>134.69355868463657</v>
      </c>
      <c r="J954" s="72">
        <f t="shared" si="125"/>
        <v>100</v>
      </c>
      <c r="K954" s="72">
        <f t="shared" si="126"/>
        <v>100</v>
      </c>
    </row>
    <row r="955" spans="1:11" ht="12.75" customHeight="1">
      <c r="A955" s="53" t="s">
        <v>793</v>
      </c>
      <c r="B955" s="107"/>
      <c r="C955" s="58">
        <v>3221</v>
      </c>
      <c r="D955" s="44" t="s">
        <v>798</v>
      </c>
      <c r="E955" s="68">
        <v>3712.13</v>
      </c>
      <c r="F955" s="68">
        <v>5000</v>
      </c>
      <c r="G955" s="68">
        <v>5000</v>
      </c>
      <c r="H955" s="68">
        <v>5000</v>
      </c>
      <c r="I955" s="72">
        <f t="shared" si="128"/>
        <v>134.69355868463657</v>
      </c>
      <c r="J955" s="72">
        <f t="shared" si="125"/>
        <v>100</v>
      </c>
      <c r="K955" s="72">
        <f t="shared" si="126"/>
        <v>100</v>
      </c>
    </row>
    <row r="956" spans="2:15" ht="12.75" customHeight="1">
      <c r="B956" s="107"/>
      <c r="C956" s="86">
        <v>329</v>
      </c>
      <c r="D956" s="88" t="s">
        <v>361</v>
      </c>
      <c r="E956" s="67">
        <f>E957</f>
        <v>0</v>
      </c>
      <c r="F956" s="67">
        <f>F957</f>
        <v>0</v>
      </c>
      <c r="G956" s="67">
        <f>G957</f>
        <v>0</v>
      </c>
      <c r="H956" s="67">
        <f>H957</f>
        <v>0</v>
      </c>
      <c r="I956" s="72">
        <v>0</v>
      </c>
      <c r="J956" s="72">
        <v>0</v>
      </c>
      <c r="K956" s="72">
        <v>0</v>
      </c>
      <c r="O956" s="1" t="s">
        <v>840</v>
      </c>
    </row>
    <row r="957" spans="1:12" ht="12.75" customHeight="1">
      <c r="A957" s="53" t="s">
        <v>853</v>
      </c>
      <c r="B957" s="107"/>
      <c r="C957" s="58">
        <v>3299</v>
      </c>
      <c r="D957" s="44" t="s">
        <v>361</v>
      </c>
      <c r="E957" s="68">
        <v>0</v>
      </c>
      <c r="F957" s="68">
        <v>0</v>
      </c>
      <c r="G957" s="68">
        <v>0</v>
      </c>
      <c r="H957" s="68">
        <v>0</v>
      </c>
      <c r="I957" s="72">
        <v>0</v>
      </c>
      <c r="J957" s="72">
        <v>0</v>
      </c>
      <c r="K957" s="72">
        <v>0</v>
      </c>
      <c r="L957" s="1" t="s">
        <v>840</v>
      </c>
    </row>
    <row r="958" spans="1:11" ht="12.75" customHeight="1">
      <c r="A958" s="89"/>
      <c r="B958" s="107" t="s">
        <v>17</v>
      </c>
      <c r="C958" s="86"/>
      <c r="D958" s="88" t="s">
        <v>18</v>
      </c>
      <c r="E958" s="67"/>
      <c r="F958" s="67"/>
      <c r="G958" s="67"/>
      <c r="H958" s="67"/>
      <c r="I958" s="72"/>
      <c r="J958" s="72"/>
      <c r="K958" s="72"/>
    </row>
    <row r="959" spans="1:11" ht="12.75" customHeight="1">
      <c r="A959" s="89"/>
      <c r="B959" s="107"/>
      <c r="C959" s="86"/>
      <c r="D959" s="88" t="s">
        <v>856</v>
      </c>
      <c r="E959" s="67">
        <f aca="true" t="shared" si="135" ref="E959:H962">E960</f>
        <v>8909.15</v>
      </c>
      <c r="F959" s="67">
        <f aca="true" t="shared" si="136" ref="F959:G962">F960</f>
        <v>10000</v>
      </c>
      <c r="G959" s="67">
        <f t="shared" si="136"/>
        <v>10000</v>
      </c>
      <c r="H959" s="67">
        <f t="shared" si="135"/>
        <v>5000</v>
      </c>
      <c r="I959" s="72">
        <f t="shared" si="128"/>
        <v>112.24415348265549</v>
      </c>
      <c r="J959" s="72">
        <f t="shared" si="125"/>
        <v>100</v>
      </c>
      <c r="K959" s="72">
        <f t="shared" si="126"/>
        <v>50</v>
      </c>
    </row>
    <row r="960" spans="1:11" ht="12.75" customHeight="1">
      <c r="A960" s="89"/>
      <c r="B960" s="107"/>
      <c r="C960" s="86">
        <v>3</v>
      </c>
      <c r="D960" s="88" t="s">
        <v>436</v>
      </c>
      <c r="E960" s="67">
        <f t="shared" si="135"/>
        <v>8909.15</v>
      </c>
      <c r="F960" s="67">
        <f t="shared" si="136"/>
        <v>10000</v>
      </c>
      <c r="G960" s="67">
        <f t="shared" si="136"/>
        <v>10000</v>
      </c>
      <c r="H960" s="67">
        <f t="shared" si="135"/>
        <v>5000</v>
      </c>
      <c r="I960" s="72">
        <f t="shared" si="128"/>
        <v>112.24415348265549</v>
      </c>
      <c r="J960" s="72">
        <f t="shared" si="125"/>
        <v>100</v>
      </c>
      <c r="K960" s="72">
        <f t="shared" si="126"/>
        <v>50</v>
      </c>
    </row>
    <row r="961" spans="1:11" ht="12.75" customHeight="1">
      <c r="A961" s="89"/>
      <c r="B961" s="107"/>
      <c r="C961" s="86">
        <v>38</v>
      </c>
      <c r="D961" s="88" t="s">
        <v>460</v>
      </c>
      <c r="E961" s="67">
        <f t="shared" si="135"/>
        <v>8909.15</v>
      </c>
      <c r="F961" s="67">
        <f t="shared" si="136"/>
        <v>10000</v>
      </c>
      <c r="G961" s="67">
        <f t="shared" si="136"/>
        <v>10000</v>
      </c>
      <c r="H961" s="67">
        <f t="shared" si="135"/>
        <v>5000</v>
      </c>
      <c r="I961" s="72">
        <f t="shared" si="128"/>
        <v>112.24415348265549</v>
      </c>
      <c r="J961" s="72">
        <f t="shared" si="125"/>
        <v>100</v>
      </c>
      <c r="K961" s="72">
        <f t="shared" si="126"/>
        <v>50</v>
      </c>
    </row>
    <row r="962" spans="1:11" ht="14.25">
      <c r="A962" s="89"/>
      <c r="B962" s="107"/>
      <c r="C962" s="86">
        <v>381</v>
      </c>
      <c r="D962" s="87" t="s">
        <v>336</v>
      </c>
      <c r="E962" s="67">
        <f t="shared" si="135"/>
        <v>8909.15</v>
      </c>
      <c r="F962" s="67">
        <f t="shared" si="136"/>
        <v>10000</v>
      </c>
      <c r="G962" s="67">
        <f t="shared" si="136"/>
        <v>10000</v>
      </c>
      <c r="H962" s="67">
        <f t="shared" si="135"/>
        <v>5000</v>
      </c>
      <c r="I962" s="72">
        <f t="shared" si="128"/>
        <v>112.24415348265549</v>
      </c>
      <c r="J962" s="72">
        <f t="shared" si="125"/>
        <v>100</v>
      </c>
      <c r="K962" s="72">
        <f t="shared" si="126"/>
        <v>50</v>
      </c>
    </row>
    <row r="963" spans="1:11" ht="14.25">
      <c r="A963" s="53" t="s">
        <v>855</v>
      </c>
      <c r="B963" s="107"/>
      <c r="C963" s="58">
        <v>3811</v>
      </c>
      <c r="D963" s="9" t="s">
        <v>854</v>
      </c>
      <c r="E963" s="68">
        <v>8909.15</v>
      </c>
      <c r="F963" s="68">
        <v>10000</v>
      </c>
      <c r="G963" s="68">
        <v>10000</v>
      </c>
      <c r="H963" s="68">
        <v>5000</v>
      </c>
      <c r="I963" s="72">
        <f t="shared" si="128"/>
        <v>112.24415348265549</v>
      </c>
      <c r="J963" s="72">
        <f t="shared" si="125"/>
        <v>100</v>
      </c>
      <c r="K963" s="72">
        <f t="shared" si="126"/>
        <v>50</v>
      </c>
    </row>
    <row r="964" spans="2:11" ht="14.25">
      <c r="B964" s="107" t="s">
        <v>20</v>
      </c>
      <c r="D964" s="87" t="s">
        <v>25</v>
      </c>
      <c r="E964" s="67">
        <f>E965+E970</f>
        <v>697328.5</v>
      </c>
      <c r="F964" s="67">
        <f>F965+F970+F975</f>
        <v>265000</v>
      </c>
      <c r="G964" s="67">
        <f>G965+G970+G975</f>
        <v>265000</v>
      </c>
      <c r="H964" s="67">
        <f>H965+H970</f>
        <v>0</v>
      </c>
      <c r="I964" s="72">
        <f t="shared" si="128"/>
        <v>38.0021754452887</v>
      </c>
      <c r="J964" s="72">
        <f t="shared" si="125"/>
        <v>100</v>
      </c>
      <c r="K964" s="72">
        <f t="shared" si="126"/>
        <v>0</v>
      </c>
    </row>
    <row r="965" spans="2:11" ht="14.25">
      <c r="B965" s="107" t="s">
        <v>21</v>
      </c>
      <c r="C965" s="57"/>
      <c r="D965" s="35" t="s">
        <v>26</v>
      </c>
      <c r="E965" s="67">
        <f aca="true" t="shared" si="137" ref="E965:H968">E966</f>
        <v>0</v>
      </c>
      <c r="F965" s="67">
        <f aca="true" t="shared" si="138" ref="F965:G968">F966</f>
        <v>0</v>
      </c>
      <c r="G965" s="67">
        <f t="shared" si="138"/>
        <v>0</v>
      </c>
      <c r="H965" s="67">
        <f t="shared" si="137"/>
        <v>0</v>
      </c>
      <c r="I965" s="72">
        <v>0</v>
      </c>
      <c r="J965" s="72">
        <v>0</v>
      </c>
      <c r="K965" s="72">
        <v>0</v>
      </c>
    </row>
    <row r="966" spans="2:11" ht="14.25">
      <c r="B966" s="107"/>
      <c r="C966" s="57">
        <v>3</v>
      </c>
      <c r="D966" s="35" t="s">
        <v>436</v>
      </c>
      <c r="E966" s="67">
        <f t="shared" si="137"/>
        <v>0</v>
      </c>
      <c r="F966" s="67">
        <f t="shared" si="138"/>
        <v>0</v>
      </c>
      <c r="G966" s="67">
        <f t="shared" si="138"/>
        <v>0</v>
      </c>
      <c r="H966" s="67">
        <f t="shared" si="137"/>
        <v>0</v>
      </c>
      <c r="I966" s="72">
        <v>0</v>
      </c>
      <c r="J966" s="72">
        <v>0</v>
      </c>
      <c r="K966" s="72">
        <v>0</v>
      </c>
    </row>
    <row r="967" spans="2:11" ht="14.25">
      <c r="B967" s="107"/>
      <c r="C967" s="57">
        <v>32</v>
      </c>
      <c r="D967" s="35" t="s">
        <v>236</v>
      </c>
      <c r="E967" s="67">
        <f t="shared" si="137"/>
        <v>0</v>
      </c>
      <c r="F967" s="67">
        <f t="shared" si="138"/>
        <v>0</v>
      </c>
      <c r="G967" s="67">
        <f t="shared" si="138"/>
        <v>0</v>
      </c>
      <c r="H967" s="67">
        <f t="shared" si="137"/>
        <v>0</v>
      </c>
      <c r="I967" s="72">
        <v>0</v>
      </c>
      <c r="J967" s="72">
        <v>0</v>
      </c>
      <c r="K967" s="72">
        <v>0</v>
      </c>
    </row>
    <row r="968" spans="2:11" ht="14.25">
      <c r="B968" s="107"/>
      <c r="C968" s="57">
        <v>323</v>
      </c>
      <c r="D968" s="35" t="s">
        <v>285</v>
      </c>
      <c r="E968" s="67">
        <f t="shared" si="137"/>
        <v>0</v>
      </c>
      <c r="F968" s="67">
        <f t="shared" si="138"/>
        <v>0</v>
      </c>
      <c r="G968" s="67">
        <f t="shared" si="138"/>
        <v>0</v>
      </c>
      <c r="H968" s="67">
        <f t="shared" si="137"/>
        <v>0</v>
      </c>
      <c r="I968" s="72">
        <v>0</v>
      </c>
      <c r="J968" s="72">
        <v>0</v>
      </c>
      <c r="K968" s="72">
        <v>0</v>
      </c>
    </row>
    <row r="969" spans="1:15" ht="14.25">
      <c r="A969" s="53" t="s">
        <v>646</v>
      </c>
      <c r="B969" s="107"/>
      <c r="C969" s="58">
        <v>3232</v>
      </c>
      <c r="D969" s="44" t="s">
        <v>348</v>
      </c>
      <c r="E969" s="68">
        <v>0</v>
      </c>
      <c r="F969" s="68">
        <v>0</v>
      </c>
      <c r="G969" s="68">
        <v>0</v>
      </c>
      <c r="H969" s="68">
        <v>0</v>
      </c>
      <c r="I969" s="72">
        <v>0</v>
      </c>
      <c r="J969" s="72">
        <v>0</v>
      </c>
      <c r="K969" s="72">
        <v>0</v>
      </c>
      <c r="O969" s="1" t="s">
        <v>840</v>
      </c>
    </row>
    <row r="970" spans="1:11" ht="14.25">
      <c r="A970" s="89"/>
      <c r="B970" s="107" t="s">
        <v>27</v>
      </c>
      <c r="C970" s="86"/>
      <c r="D970" s="87" t="s">
        <v>19</v>
      </c>
      <c r="E970" s="67">
        <f aca="true" t="shared" si="139" ref="E970:H973">E971</f>
        <v>697328.5</v>
      </c>
      <c r="F970" s="67">
        <f aca="true" t="shared" si="140" ref="F970:G973">F971</f>
        <v>250000</v>
      </c>
      <c r="G970" s="67">
        <f t="shared" si="140"/>
        <v>250000</v>
      </c>
      <c r="H970" s="67">
        <f t="shared" si="139"/>
        <v>0</v>
      </c>
      <c r="I970" s="72">
        <f t="shared" si="128"/>
        <v>35.851108910649714</v>
      </c>
      <c r="J970" s="72">
        <f t="shared" si="125"/>
        <v>100</v>
      </c>
      <c r="K970" s="72">
        <f t="shared" si="126"/>
        <v>0</v>
      </c>
    </row>
    <row r="971" spans="1:11" ht="14.25">
      <c r="A971" s="89"/>
      <c r="B971" s="107"/>
      <c r="C971" s="86">
        <v>4</v>
      </c>
      <c r="D971" s="87" t="s">
        <v>988</v>
      </c>
      <c r="E971" s="67">
        <f t="shared" si="139"/>
        <v>697328.5</v>
      </c>
      <c r="F971" s="67">
        <f t="shared" si="140"/>
        <v>250000</v>
      </c>
      <c r="G971" s="67">
        <f t="shared" si="140"/>
        <v>250000</v>
      </c>
      <c r="H971" s="67">
        <f t="shared" si="139"/>
        <v>0</v>
      </c>
      <c r="I971" s="72">
        <f t="shared" si="128"/>
        <v>35.851108910649714</v>
      </c>
      <c r="J971" s="72">
        <f t="shared" si="125"/>
        <v>100</v>
      </c>
      <c r="K971" s="72">
        <f t="shared" si="126"/>
        <v>0</v>
      </c>
    </row>
    <row r="972" spans="1:15" ht="14.25">
      <c r="A972" s="89"/>
      <c r="B972" s="107"/>
      <c r="C972" s="86">
        <v>42</v>
      </c>
      <c r="D972" s="87" t="s">
        <v>996</v>
      </c>
      <c r="E972" s="67">
        <f t="shared" si="139"/>
        <v>697328.5</v>
      </c>
      <c r="F972" s="67">
        <f t="shared" si="140"/>
        <v>250000</v>
      </c>
      <c r="G972" s="67">
        <f t="shared" si="140"/>
        <v>250000</v>
      </c>
      <c r="H972" s="67">
        <f t="shared" si="139"/>
        <v>0</v>
      </c>
      <c r="I972" s="72">
        <f t="shared" si="128"/>
        <v>35.851108910649714</v>
      </c>
      <c r="J972" s="72">
        <f t="shared" si="125"/>
        <v>100</v>
      </c>
      <c r="K972" s="72">
        <f t="shared" si="126"/>
        <v>0</v>
      </c>
      <c r="O972" s="1" t="s">
        <v>840</v>
      </c>
    </row>
    <row r="973" spans="1:11" ht="14.25">
      <c r="A973" s="89"/>
      <c r="B973" s="107"/>
      <c r="C973" s="86">
        <v>421</v>
      </c>
      <c r="D973" s="87" t="s">
        <v>352</v>
      </c>
      <c r="E973" s="67">
        <f t="shared" si="139"/>
        <v>697328.5</v>
      </c>
      <c r="F973" s="67">
        <f t="shared" si="140"/>
        <v>250000</v>
      </c>
      <c r="G973" s="67">
        <f t="shared" si="140"/>
        <v>250000</v>
      </c>
      <c r="H973" s="67">
        <f t="shared" si="139"/>
        <v>0</v>
      </c>
      <c r="I973" s="72">
        <f aca="true" t="shared" si="141" ref="I973:I1036">F973/E973*100</f>
        <v>35.851108910649714</v>
      </c>
      <c r="J973" s="72">
        <f aca="true" t="shared" si="142" ref="J973:J1036">G973/F973*100</f>
        <v>100</v>
      </c>
      <c r="K973" s="72">
        <f aca="true" t="shared" si="143" ref="K973:K1036">H973/G973*100</f>
        <v>0</v>
      </c>
    </row>
    <row r="974" spans="1:11" ht="14.25">
      <c r="A974" s="53" t="s">
        <v>866</v>
      </c>
      <c r="B974" s="107"/>
      <c r="C974" s="58">
        <v>4214</v>
      </c>
      <c r="D974" s="9" t="s">
        <v>353</v>
      </c>
      <c r="E974" s="68">
        <v>697328.5</v>
      </c>
      <c r="F974" s="68">
        <v>250000</v>
      </c>
      <c r="G974" s="68">
        <v>250000</v>
      </c>
      <c r="H974" s="68">
        <v>0</v>
      </c>
      <c r="I974" s="72">
        <f t="shared" si="141"/>
        <v>35.851108910649714</v>
      </c>
      <c r="J974" s="72">
        <f t="shared" si="142"/>
        <v>100</v>
      </c>
      <c r="K974" s="72">
        <f t="shared" si="143"/>
        <v>0</v>
      </c>
    </row>
    <row r="975" spans="2:11" ht="14.25">
      <c r="B975" s="107" t="s">
        <v>157</v>
      </c>
      <c r="C975" s="86"/>
      <c r="D975" s="87" t="s">
        <v>158</v>
      </c>
      <c r="E975" s="67">
        <f aca="true" t="shared" si="144" ref="E975:G978">E976</f>
        <v>0</v>
      </c>
      <c r="F975" s="67">
        <f t="shared" si="144"/>
        <v>15000</v>
      </c>
      <c r="G975" s="67">
        <f t="shared" si="144"/>
        <v>15000</v>
      </c>
      <c r="H975" s="68"/>
      <c r="I975" s="72"/>
      <c r="J975" s="72">
        <f t="shared" si="142"/>
        <v>100</v>
      </c>
      <c r="K975" s="72">
        <f t="shared" si="143"/>
        <v>0</v>
      </c>
    </row>
    <row r="976" spans="2:11" ht="14.25">
      <c r="B976" s="107"/>
      <c r="C976" s="86">
        <v>4</v>
      </c>
      <c r="D976" s="87" t="s">
        <v>988</v>
      </c>
      <c r="E976" s="67">
        <f t="shared" si="144"/>
        <v>0</v>
      </c>
      <c r="F976" s="67">
        <f t="shared" si="144"/>
        <v>15000</v>
      </c>
      <c r="G976" s="67">
        <f t="shared" si="144"/>
        <v>15000</v>
      </c>
      <c r="H976" s="68"/>
      <c r="I976" s="72"/>
      <c r="J976" s="72">
        <f t="shared" si="142"/>
        <v>100</v>
      </c>
      <c r="K976" s="72">
        <f t="shared" si="143"/>
        <v>0</v>
      </c>
    </row>
    <row r="977" spans="2:11" ht="14.25">
      <c r="B977" s="107"/>
      <c r="C977" s="86">
        <v>41</v>
      </c>
      <c r="D977" s="87" t="s">
        <v>159</v>
      </c>
      <c r="E977" s="67">
        <f t="shared" si="144"/>
        <v>0</v>
      </c>
      <c r="F977" s="67">
        <f t="shared" si="144"/>
        <v>15000</v>
      </c>
      <c r="G977" s="67">
        <f t="shared" si="144"/>
        <v>15000</v>
      </c>
      <c r="H977" s="68"/>
      <c r="I977" s="72"/>
      <c r="J977" s="72">
        <f t="shared" si="142"/>
        <v>100</v>
      </c>
      <c r="K977" s="72">
        <f t="shared" si="143"/>
        <v>0</v>
      </c>
    </row>
    <row r="978" spans="2:11" ht="14.25">
      <c r="B978" s="107"/>
      <c r="C978" s="86">
        <v>412</v>
      </c>
      <c r="D978" s="87" t="s">
        <v>791</v>
      </c>
      <c r="E978" s="67">
        <f t="shared" si="144"/>
        <v>0</v>
      </c>
      <c r="F978" s="67">
        <f t="shared" si="144"/>
        <v>15000</v>
      </c>
      <c r="G978" s="67">
        <f t="shared" si="144"/>
        <v>15000</v>
      </c>
      <c r="H978" s="68"/>
      <c r="I978" s="72"/>
      <c r="J978" s="72">
        <f t="shared" si="142"/>
        <v>100</v>
      </c>
      <c r="K978" s="72">
        <f t="shared" si="143"/>
        <v>0</v>
      </c>
    </row>
    <row r="979" spans="1:11" ht="14.25">
      <c r="A979" s="53" t="s">
        <v>160</v>
      </c>
      <c r="B979" s="107"/>
      <c r="C979" s="58">
        <v>4124</v>
      </c>
      <c r="D979" s="9" t="s">
        <v>901</v>
      </c>
      <c r="E979" s="68">
        <v>0</v>
      </c>
      <c r="F979" s="68">
        <v>15000</v>
      </c>
      <c r="G979" s="68">
        <v>15000</v>
      </c>
      <c r="H979" s="68"/>
      <c r="I979" s="72"/>
      <c r="J979" s="72">
        <f t="shared" si="142"/>
        <v>100</v>
      </c>
      <c r="K979" s="72">
        <f t="shared" si="143"/>
        <v>0</v>
      </c>
    </row>
    <row r="980" spans="1:11" ht="14.25">
      <c r="A980" s="89"/>
      <c r="B980" s="107" t="s">
        <v>28</v>
      </c>
      <c r="C980" s="86"/>
      <c r="D980" s="87" t="s">
        <v>24</v>
      </c>
      <c r="E980" s="67">
        <f>E982</f>
        <v>500</v>
      </c>
      <c r="F980" s="67">
        <f>F982</f>
        <v>0</v>
      </c>
      <c r="G980" s="67">
        <f>G982</f>
        <v>0</v>
      </c>
      <c r="H980" s="67">
        <f>H982</f>
        <v>0</v>
      </c>
      <c r="I980" s="72"/>
      <c r="J980" s="72"/>
      <c r="K980" s="72"/>
    </row>
    <row r="981" spans="1:11" ht="14.25">
      <c r="A981" s="89"/>
      <c r="B981" s="107" t="s">
        <v>29</v>
      </c>
      <c r="C981" s="86"/>
      <c r="D981" s="87" t="s">
        <v>22</v>
      </c>
      <c r="E981" s="67"/>
      <c r="F981" s="67"/>
      <c r="G981" s="67"/>
      <c r="H981" s="67"/>
      <c r="I981" s="72"/>
      <c r="J981" s="72"/>
      <c r="K981" s="72"/>
    </row>
    <row r="982" spans="1:11" ht="14.25">
      <c r="A982" s="89"/>
      <c r="B982" s="107"/>
      <c r="C982" s="86"/>
      <c r="D982" s="87" t="s">
        <v>865</v>
      </c>
      <c r="E982" s="67">
        <f aca="true" t="shared" si="145" ref="E982:H985">E983</f>
        <v>500</v>
      </c>
      <c r="F982" s="67">
        <f aca="true" t="shared" si="146" ref="F982:G985">F983</f>
        <v>0</v>
      </c>
      <c r="G982" s="67">
        <f t="shared" si="146"/>
        <v>0</v>
      </c>
      <c r="H982" s="67">
        <f t="shared" si="145"/>
        <v>0</v>
      </c>
      <c r="I982" s="72">
        <f t="shared" si="141"/>
        <v>0</v>
      </c>
      <c r="J982" s="72">
        <v>0</v>
      </c>
      <c r="K982" s="72">
        <v>0</v>
      </c>
    </row>
    <row r="983" spans="1:11" ht="14.25">
      <c r="A983" s="89"/>
      <c r="B983" s="107"/>
      <c r="C983" s="86">
        <v>3</v>
      </c>
      <c r="D983" s="87" t="s">
        <v>436</v>
      </c>
      <c r="E983" s="67">
        <f t="shared" si="145"/>
        <v>500</v>
      </c>
      <c r="F983" s="67">
        <f t="shared" si="146"/>
        <v>0</v>
      </c>
      <c r="G983" s="67">
        <f t="shared" si="146"/>
        <v>0</v>
      </c>
      <c r="H983" s="67">
        <f t="shared" si="145"/>
        <v>0</v>
      </c>
      <c r="I983" s="72">
        <f t="shared" si="141"/>
        <v>0</v>
      </c>
      <c r="J983" s="72">
        <v>0</v>
      </c>
      <c r="K983" s="72">
        <v>0</v>
      </c>
    </row>
    <row r="984" spans="1:11" ht="14.25">
      <c r="A984" s="89"/>
      <c r="B984" s="107"/>
      <c r="C984" s="86">
        <v>38</v>
      </c>
      <c r="D984" s="87" t="s">
        <v>460</v>
      </c>
      <c r="E984" s="67">
        <f t="shared" si="145"/>
        <v>500</v>
      </c>
      <c r="F984" s="67">
        <f t="shared" si="146"/>
        <v>0</v>
      </c>
      <c r="G984" s="67">
        <f t="shared" si="146"/>
        <v>0</v>
      </c>
      <c r="H984" s="67">
        <f t="shared" si="145"/>
        <v>0</v>
      </c>
      <c r="I984" s="72">
        <f t="shared" si="141"/>
        <v>0</v>
      </c>
      <c r="J984" s="72">
        <v>0</v>
      </c>
      <c r="K984" s="72">
        <v>0</v>
      </c>
    </row>
    <row r="985" spans="1:11" ht="14.25">
      <c r="A985" s="89"/>
      <c r="B985" s="107"/>
      <c r="C985" s="86">
        <v>381</v>
      </c>
      <c r="D985" s="87" t="s">
        <v>336</v>
      </c>
      <c r="E985" s="67">
        <f t="shared" si="145"/>
        <v>500</v>
      </c>
      <c r="F985" s="67">
        <f t="shared" si="146"/>
        <v>0</v>
      </c>
      <c r="G985" s="67">
        <f t="shared" si="146"/>
        <v>0</v>
      </c>
      <c r="H985" s="67">
        <f t="shared" si="145"/>
        <v>0</v>
      </c>
      <c r="I985" s="72">
        <f t="shared" si="141"/>
        <v>0</v>
      </c>
      <c r="J985" s="72">
        <v>0</v>
      </c>
      <c r="K985" s="72">
        <v>0</v>
      </c>
    </row>
    <row r="986" spans="1:11" ht="14.25">
      <c r="A986" s="53" t="s">
        <v>867</v>
      </c>
      <c r="B986" s="107"/>
      <c r="C986" s="58">
        <v>3811</v>
      </c>
      <c r="D986" s="9" t="s">
        <v>235</v>
      </c>
      <c r="E986" s="68">
        <v>500</v>
      </c>
      <c r="F986" s="68">
        <v>0</v>
      </c>
      <c r="G986" s="68">
        <v>0</v>
      </c>
      <c r="H986" s="68"/>
      <c r="I986" s="72">
        <f t="shared" si="141"/>
        <v>0</v>
      </c>
      <c r="J986" s="72">
        <v>0</v>
      </c>
      <c r="K986" s="72">
        <v>0</v>
      </c>
    </row>
    <row r="987" spans="2:11" ht="14.25">
      <c r="B987" s="107"/>
      <c r="E987" s="68"/>
      <c r="F987" s="68"/>
      <c r="G987" s="68"/>
      <c r="H987" s="68"/>
      <c r="I987" s="72"/>
      <c r="J987" s="72"/>
      <c r="K987" s="72"/>
    </row>
    <row r="988" spans="2:12" ht="14.25">
      <c r="B988" s="107"/>
      <c r="E988" s="44"/>
      <c r="F988" s="44"/>
      <c r="G988" s="44"/>
      <c r="H988" s="44"/>
      <c r="I988" s="72"/>
      <c r="J988" s="72"/>
      <c r="K988" s="72"/>
      <c r="L988" s="1" t="s">
        <v>840</v>
      </c>
    </row>
    <row r="989" spans="1:11" ht="14.25">
      <c r="A989" s="59"/>
      <c r="B989" s="107" t="s">
        <v>31</v>
      </c>
      <c r="C989" s="57"/>
      <c r="D989" s="12" t="s">
        <v>521</v>
      </c>
      <c r="E989" s="67">
        <f>E991+E1048+E1054</f>
        <v>419796.67</v>
      </c>
      <c r="F989" s="67">
        <f>F991+F1048+F1054</f>
        <v>454900</v>
      </c>
      <c r="G989" s="67">
        <f>G991+G1048+G1054</f>
        <v>454900</v>
      </c>
      <c r="H989" s="67">
        <f>H991+H1048+H1054</f>
        <v>534450</v>
      </c>
      <c r="I989" s="72">
        <f t="shared" si="141"/>
        <v>108.36198390997242</v>
      </c>
      <c r="J989" s="72">
        <f t="shared" si="142"/>
        <v>100</v>
      </c>
      <c r="K989" s="72">
        <f t="shared" si="143"/>
        <v>117.48735985930973</v>
      </c>
    </row>
    <row r="990" spans="1:12" ht="14.25">
      <c r="A990" s="59"/>
      <c r="B990" s="107"/>
      <c r="C990" s="57"/>
      <c r="D990" s="12" t="s">
        <v>32</v>
      </c>
      <c r="E990" s="67"/>
      <c r="F990" s="67"/>
      <c r="G990" s="67"/>
      <c r="H990" s="67"/>
      <c r="I990" s="72"/>
      <c r="J990" s="72"/>
      <c r="K990" s="72"/>
      <c r="L990" s="1" t="s">
        <v>840</v>
      </c>
    </row>
    <row r="991" spans="1:11" ht="14.25">
      <c r="A991" s="59"/>
      <c r="B991" s="107" t="s">
        <v>33</v>
      </c>
      <c r="C991" s="57"/>
      <c r="D991" s="35" t="s">
        <v>34</v>
      </c>
      <c r="E991" s="67">
        <f>E992+E1005+E1011+E1017+E1023+E1029+E1036+E999</f>
        <v>379796.67</v>
      </c>
      <c r="F991" s="67">
        <f>F992+F1005+F1011+F1017+F1023+F1029+F1036+F999+F1042</f>
        <v>434900</v>
      </c>
      <c r="G991" s="67">
        <f>G992+G1005+G1011+G1017+G1023+G1029+G1036+G999+G1042</f>
        <v>434900</v>
      </c>
      <c r="H991" s="67">
        <f>H992+H1005+H1011+H1017+H1023+H1029+H1036+H999+H1042</f>
        <v>514450</v>
      </c>
      <c r="I991" s="72">
        <f t="shared" si="141"/>
        <v>114.5086395833855</v>
      </c>
      <c r="J991" s="72">
        <f t="shared" si="142"/>
        <v>100</v>
      </c>
      <c r="K991" s="72">
        <f t="shared" si="143"/>
        <v>118.29156127845482</v>
      </c>
    </row>
    <row r="992" spans="1:11" ht="14.25">
      <c r="A992" s="59"/>
      <c r="B992" s="107" t="s">
        <v>35</v>
      </c>
      <c r="C992" s="57"/>
      <c r="D992" s="35" t="s">
        <v>36</v>
      </c>
      <c r="E992" s="67">
        <f>E993</f>
        <v>39562.74</v>
      </c>
      <c r="F992" s="67">
        <f>F993</f>
        <v>60000</v>
      </c>
      <c r="G992" s="67">
        <f>G993</f>
        <v>60000</v>
      </c>
      <c r="H992" s="67">
        <f>H993</f>
        <v>60000</v>
      </c>
      <c r="I992" s="72">
        <f t="shared" si="141"/>
        <v>151.65784776281927</v>
      </c>
      <c r="J992" s="72">
        <f t="shared" si="142"/>
        <v>100</v>
      </c>
      <c r="K992" s="72">
        <f t="shared" si="143"/>
        <v>100</v>
      </c>
    </row>
    <row r="993" spans="1:11" ht="14.25">
      <c r="A993" s="59"/>
      <c r="B993" s="107"/>
      <c r="C993" s="57">
        <v>3</v>
      </c>
      <c r="D993" s="35" t="s">
        <v>436</v>
      </c>
      <c r="E993" s="67">
        <f>E995</f>
        <v>39562.74</v>
      </c>
      <c r="F993" s="67">
        <f>F995</f>
        <v>60000</v>
      </c>
      <c r="G993" s="67">
        <f>G995</f>
        <v>60000</v>
      </c>
      <c r="H993" s="67">
        <f>H995</f>
        <v>60000</v>
      </c>
      <c r="I993" s="72">
        <f t="shared" si="141"/>
        <v>151.65784776281927</v>
      </c>
      <c r="J993" s="72">
        <f t="shared" si="142"/>
        <v>100</v>
      </c>
      <c r="K993" s="72">
        <f t="shared" si="143"/>
        <v>100</v>
      </c>
    </row>
    <row r="994" spans="1:11" ht="14.25">
      <c r="A994" s="59"/>
      <c r="B994" s="107"/>
      <c r="C994" s="57">
        <v>37</v>
      </c>
      <c r="D994" s="35" t="s">
        <v>374</v>
      </c>
      <c r="E994" s="67"/>
      <c r="F994" s="67"/>
      <c r="G994" s="67"/>
      <c r="H994" s="67"/>
      <c r="I994" s="72"/>
      <c r="J994" s="72"/>
      <c r="K994" s="72"/>
    </row>
    <row r="995" spans="1:11" ht="14.25">
      <c r="A995" s="59"/>
      <c r="B995" s="107"/>
      <c r="C995" s="57"/>
      <c r="D995" s="35" t="s">
        <v>375</v>
      </c>
      <c r="E995" s="67">
        <f>E996</f>
        <v>39562.74</v>
      </c>
      <c r="F995" s="67">
        <f>F996</f>
        <v>60000</v>
      </c>
      <c r="G995" s="67">
        <f>G996</f>
        <v>60000</v>
      </c>
      <c r="H995" s="67">
        <f>H996</f>
        <v>60000</v>
      </c>
      <c r="I995" s="72">
        <f t="shared" si="141"/>
        <v>151.65784776281927</v>
      </c>
      <c r="J995" s="72">
        <f t="shared" si="142"/>
        <v>100</v>
      </c>
      <c r="K995" s="72">
        <f t="shared" si="143"/>
        <v>100</v>
      </c>
    </row>
    <row r="996" spans="1:11" ht="14.25">
      <c r="A996" s="59"/>
      <c r="B996" s="107"/>
      <c r="C996" s="57">
        <v>372</v>
      </c>
      <c r="D996" s="35" t="s">
        <v>376</v>
      </c>
      <c r="E996" s="67">
        <f>E998+E997</f>
        <v>39562.74</v>
      </c>
      <c r="F996" s="67">
        <f>F998+F997</f>
        <v>60000</v>
      </c>
      <c r="G996" s="67">
        <f>G998+G997</f>
        <v>60000</v>
      </c>
      <c r="H996" s="67">
        <f>H998+H997</f>
        <v>60000</v>
      </c>
      <c r="I996" s="72">
        <f t="shared" si="141"/>
        <v>151.65784776281927</v>
      </c>
      <c r="J996" s="72">
        <f t="shared" si="142"/>
        <v>100</v>
      </c>
      <c r="K996" s="72">
        <f t="shared" si="143"/>
        <v>100</v>
      </c>
    </row>
    <row r="997" spans="1:11" ht="14.25">
      <c r="A997" s="53" t="s">
        <v>650</v>
      </c>
      <c r="B997" s="107"/>
      <c r="C997" s="58">
        <v>3721</v>
      </c>
      <c r="D997" s="44" t="s">
        <v>377</v>
      </c>
      <c r="E997" s="68">
        <v>29658.3</v>
      </c>
      <c r="F997" s="68">
        <v>30000</v>
      </c>
      <c r="G997" s="68">
        <v>30000</v>
      </c>
      <c r="H997" s="68">
        <v>30000</v>
      </c>
      <c r="I997" s="72">
        <f t="shared" si="141"/>
        <v>101.15212267729439</v>
      </c>
      <c r="J997" s="72">
        <f t="shared" si="142"/>
        <v>100</v>
      </c>
      <c r="K997" s="72">
        <f t="shared" si="143"/>
        <v>100</v>
      </c>
    </row>
    <row r="998" spans="1:11" ht="14.25">
      <c r="A998" s="53" t="s">
        <v>651</v>
      </c>
      <c r="B998" s="107"/>
      <c r="C998" s="58">
        <v>3722</v>
      </c>
      <c r="D998" s="44" t="s">
        <v>378</v>
      </c>
      <c r="E998" s="68">
        <v>9904.44</v>
      </c>
      <c r="F998" s="68">
        <v>30000</v>
      </c>
      <c r="G998" s="68">
        <v>30000</v>
      </c>
      <c r="H998" s="68">
        <v>30000</v>
      </c>
      <c r="I998" s="72">
        <f t="shared" si="141"/>
        <v>302.89445945454764</v>
      </c>
      <c r="J998" s="72">
        <f t="shared" si="142"/>
        <v>100</v>
      </c>
      <c r="K998" s="72">
        <f t="shared" si="143"/>
        <v>100</v>
      </c>
    </row>
    <row r="999" spans="1:11" ht="14.25">
      <c r="A999" s="59"/>
      <c r="B999" s="107" t="s">
        <v>37</v>
      </c>
      <c r="C999" s="57"/>
      <c r="D999" s="35" t="s">
        <v>38</v>
      </c>
      <c r="E999" s="67">
        <f>E1000</f>
        <v>109970</v>
      </c>
      <c r="F999" s="67">
        <f>F1000</f>
        <v>95000</v>
      </c>
      <c r="G999" s="67">
        <f>G1000</f>
        <v>95000</v>
      </c>
      <c r="H999" s="67">
        <f>H1000</f>
        <v>123450</v>
      </c>
      <c r="I999" s="72">
        <f t="shared" si="141"/>
        <v>86.38719650813859</v>
      </c>
      <c r="J999" s="72">
        <f t="shared" si="142"/>
        <v>100</v>
      </c>
      <c r="K999" s="72">
        <f t="shared" si="143"/>
        <v>129.94736842105263</v>
      </c>
    </row>
    <row r="1000" spans="1:11" ht="14.25">
      <c r="A1000" s="59"/>
      <c r="B1000" s="107"/>
      <c r="C1000" s="57">
        <v>3</v>
      </c>
      <c r="D1000" s="35" t="s">
        <v>436</v>
      </c>
      <c r="E1000" s="67">
        <f>E1002</f>
        <v>109970</v>
      </c>
      <c r="F1000" s="67">
        <f>F1002</f>
        <v>95000</v>
      </c>
      <c r="G1000" s="67">
        <f>G1002</f>
        <v>95000</v>
      </c>
      <c r="H1000" s="67">
        <f>H1002</f>
        <v>123450</v>
      </c>
      <c r="I1000" s="72">
        <f t="shared" si="141"/>
        <v>86.38719650813859</v>
      </c>
      <c r="J1000" s="72">
        <f t="shared" si="142"/>
        <v>100</v>
      </c>
      <c r="K1000" s="72">
        <f t="shared" si="143"/>
        <v>129.94736842105263</v>
      </c>
    </row>
    <row r="1001" spans="1:11" ht="14.25">
      <c r="A1001" s="59"/>
      <c r="B1001" s="107"/>
      <c r="C1001" s="57">
        <v>37</v>
      </c>
      <c r="D1001" s="35" t="s">
        <v>374</v>
      </c>
      <c r="E1001" s="67"/>
      <c r="F1001" s="67"/>
      <c r="G1001" s="67"/>
      <c r="H1001" s="67"/>
      <c r="I1001" s="72"/>
      <c r="J1001" s="72"/>
      <c r="K1001" s="72"/>
    </row>
    <row r="1002" spans="1:11" ht="14.25">
      <c r="A1002" s="59"/>
      <c r="B1002" s="107"/>
      <c r="C1002" s="57"/>
      <c r="D1002" s="35" t="s">
        <v>375</v>
      </c>
      <c r="E1002" s="67">
        <f aca="true" t="shared" si="147" ref="E1002:H1003">E1003</f>
        <v>109970</v>
      </c>
      <c r="F1002" s="67">
        <f t="shared" si="147"/>
        <v>95000</v>
      </c>
      <c r="G1002" s="67">
        <f t="shared" si="147"/>
        <v>95000</v>
      </c>
      <c r="H1002" s="67">
        <f t="shared" si="147"/>
        <v>123450</v>
      </c>
      <c r="I1002" s="72">
        <f t="shared" si="141"/>
        <v>86.38719650813859</v>
      </c>
      <c r="J1002" s="72">
        <f t="shared" si="142"/>
        <v>100</v>
      </c>
      <c r="K1002" s="72">
        <f t="shared" si="143"/>
        <v>129.94736842105263</v>
      </c>
    </row>
    <row r="1003" spans="1:11" ht="14.25">
      <c r="A1003" s="59"/>
      <c r="B1003" s="107"/>
      <c r="C1003" s="57">
        <v>372</v>
      </c>
      <c r="D1003" s="35" t="s">
        <v>376</v>
      </c>
      <c r="E1003" s="67">
        <f t="shared" si="147"/>
        <v>109970</v>
      </c>
      <c r="F1003" s="67">
        <f t="shared" si="147"/>
        <v>95000</v>
      </c>
      <c r="G1003" s="67">
        <f t="shared" si="147"/>
        <v>95000</v>
      </c>
      <c r="H1003" s="67">
        <f t="shared" si="147"/>
        <v>123450</v>
      </c>
      <c r="I1003" s="72">
        <f t="shared" si="141"/>
        <v>86.38719650813859</v>
      </c>
      <c r="J1003" s="72">
        <f t="shared" si="142"/>
        <v>100</v>
      </c>
      <c r="K1003" s="72">
        <f t="shared" si="143"/>
        <v>129.94736842105263</v>
      </c>
    </row>
    <row r="1004" spans="1:11" ht="14.25">
      <c r="A1004" s="53" t="s">
        <v>657</v>
      </c>
      <c r="B1004" s="107"/>
      <c r="C1004" s="58">
        <v>3721</v>
      </c>
      <c r="D1004" s="44" t="s">
        <v>377</v>
      </c>
      <c r="E1004" s="68">
        <v>109970</v>
      </c>
      <c r="F1004" s="68">
        <v>95000</v>
      </c>
      <c r="G1004" s="68">
        <v>95000</v>
      </c>
      <c r="H1004" s="68">
        <v>123450</v>
      </c>
      <c r="I1004" s="72">
        <f t="shared" si="141"/>
        <v>86.38719650813859</v>
      </c>
      <c r="J1004" s="72">
        <f t="shared" si="142"/>
        <v>100</v>
      </c>
      <c r="K1004" s="72">
        <f t="shared" si="143"/>
        <v>129.94736842105263</v>
      </c>
    </row>
    <row r="1005" spans="1:11" s="2" customFormat="1" ht="15">
      <c r="A1005" s="59"/>
      <c r="B1005" s="107" t="s">
        <v>39</v>
      </c>
      <c r="C1005" s="57"/>
      <c r="D1005" s="35" t="s">
        <v>43</v>
      </c>
      <c r="E1005" s="67">
        <f>E1006</f>
        <v>8710</v>
      </c>
      <c r="F1005" s="67">
        <f>F1006</f>
        <v>16000</v>
      </c>
      <c r="G1005" s="67">
        <f>G1006</f>
        <v>16000</v>
      </c>
      <c r="H1005" s="67">
        <f>H1006</f>
        <v>20000</v>
      </c>
      <c r="I1005" s="72">
        <f t="shared" si="141"/>
        <v>183.69690011481057</v>
      </c>
      <c r="J1005" s="72">
        <f t="shared" si="142"/>
        <v>100</v>
      </c>
      <c r="K1005" s="72">
        <f t="shared" si="143"/>
        <v>125</v>
      </c>
    </row>
    <row r="1006" spans="1:11" s="2" customFormat="1" ht="15">
      <c r="A1006" s="59"/>
      <c r="B1006" s="107"/>
      <c r="C1006" s="57">
        <v>3</v>
      </c>
      <c r="D1006" s="35" t="s">
        <v>436</v>
      </c>
      <c r="E1006" s="67">
        <f>E1008</f>
        <v>8710</v>
      </c>
      <c r="F1006" s="67">
        <f>F1008</f>
        <v>16000</v>
      </c>
      <c r="G1006" s="67">
        <f>G1008</f>
        <v>16000</v>
      </c>
      <c r="H1006" s="67">
        <f>H1008</f>
        <v>20000</v>
      </c>
      <c r="I1006" s="72">
        <f t="shared" si="141"/>
        <v>183.69690011481057</v>
      </c>
      <c r="J1006" s="72">
        <f t="shared" si="142"/>
        <v>100</v>
      </c>
      <c r="K1006" s="72">
        <f t="shared" si="143"/>
        <v>125</v>
      </c>
    </row>
    <row r="1007" spans="1:11" ht="14.25">
      <c r="A1007" s="59"/>
      <c r="B1007" s="107"/>
      <c r="C1007" s="57">
        <v>37</v>
      </c>
      <c r="D1007" s="35" t="s">
        <v>374</v>
      </c>
      <c r="E1007" s="67"/>
      <c r="F1007" s="67"/>
      <c r="G1007" s="67"/>
      <c r="H1007" s="67"/>
      <c r="I1007" s="72"/>
      <c r="J1007" s="72"/>
      <c r="K1007" s="72"/>
    </row>
    <row r="1008" spans="1:11" ht="14.25">
      <c r="A1008" s="59"/>
      <c r="B1008" s="107"/>
      <c r="C1008" s="57"/>
      <c r="D1008" s="35" t="s">
        <v>375</v>
      </c>
      <c r="E1008" s="67">
        <f aca="true" t="shared" si="148" ref="E1008:H1009">E1009</f>
        <v>8710</v>
      </c>
      <c r="F1008" s="67">
        <f t="shared" si="148"/>
        <v>16000</v>
      </c>
      <c r="G1008" s="67">
        <f t="shared" si="148"/>
        <v>16000</v>
      </c>
      <c r="H1008" s="67">
        <f t="shared" si="148"/>
        <v>20000</v>
      </c>
      <c r="I1008" s="72">
        <f t="shared" si="141"/>
        <v>183.69690011481057</v>
      </c>
      <c r="J1008" s="72">
        <f t="shared" si="142"/>
        <v>100</v>
      </c>
      <c r="K1008" s="72">
        <f t="shared" si="143"/>
        <v>125</v>
      </c>
    </row>
    <row r="1009" spans="1:11" ht="14.25">
      <c r="A1009" s="59"/>
      <c r="B1009" s="107"/>
      <c r="C1009" s="57">
        <v>372</v>
      </c>
      <c r="D1009" s="35" t="s">
        <v>376</v>
      </c>
      <c r="E1009" s="67">
        <f t="shared" si="148"/>
        <v>8710</v>
      </c>
      <c r="F1009" s="67">
        <f t="shared" si="148"/>
        <v>16000</v>
      </c>
      <c r="G1009" s="67">
        <f t="shared" si="148"/>
        <v>16000</v>
      </c>
      <c r="H1009" s="67">
        <f t="shared" si="148"/>
        <v>20000</v>
      </c>
      <c r="I1009" s="72">
        <f t="shared" si="141"/>
        <v>183.69690011481057</v>
      </c>
      <c r="J1009" s="72">
        <f t="shared" si="142"/>
        <v>100</v>
      </c>
      <c r="K1009" s="72">
        <f t="shared" si="143"/>
        <v>125</v>
      </c>
    </row>
    <row r="1010" spans="1:11" ht="14.25">
      <c r="A1010" s="53" t="s">
        <v>652</v>
      </c>
      <c r="B1010" s="107"/>
      <c r="C1010" s="58">
        <v>3722</v>
      </c>
      <c r="D1010" s="44" t="s">
        <v>378</v>
      </c>
      <c r="E1010" s="68">
        <v>8710</v>
      </c>
      <c r="F1010" s="68">
        <v>16000</v>
      </c>
      <c r="G1010" s="68">
        <v>16000</v>
      </c>
      <c r="H1010" s="68">
        <v>20000</v>
      </c>
      <c r="I1010" s="72">
        <f t="shared" si="141"/>
        <v>183.69690011481057</v>
      </c>
      <c r="J1010" s="72">
        <f t="shared" si="142"/>
        <v>100</v>
      </c>
      <c r="K1010" s="72">
        <f t="shared" si="143"/>
        <v>125</v>
      </c>
    </row>
    <row r="1011" spans="1:11" s="2" customFormat="1" ht="15">
      <c r="A1011" s="59"/>
      <c r="B1011" s="107" t="s">
        <v>44</v>
      </c>
      <c r="C1011" s="57"/>
      <c r="D1011" s="35" t="s">
        <v>45</v>
      </c>
      <c r="E1011" s="67">
        <f>E1012</f>
        <v>2835</v>
      </c>
      <c r="F1011" s="67">
        <f>F1012</f>
        <v>6000</v>
      </c>
      <c r="G1011" s="67">
        <f>G1012</f>
        <v>6000</v>
      </c>
      <c r="H1011" s="67">
        <f>H1012</f>
        <v>5000</v>
      </c>
      <c r="I1011" s="72">
        <f t="shared" si="141"/>
        <v>211.64021164021162</v>
      </c>
      <c r="J1011" s="72">
        <f t="shared" si="142"/>
        <v>100</v>
      </c>
      <c r="K1011" s="72">
        <f t="shared" si="143"/>
        <v>83.33333333333334</v>
      </c>
    </row>
    <row r="1012" spans="1:11" s="2" customFormat="1" ht="15">
      <c r="A1012" s="59"/>
      <c r="B1012" s="107"/>
      <c r="C1012" s="57">
        <v>3</v>
      </c>
      <c r="D1012" s="35" t="s">
        <v>436</v>
      </c>
      <c r="E1012" s="67">
        <f>E1014</f>
        <v>2835</v>
      </c>
      <c r="F1012" s="67">
        <f>F1014</f>
        <v>6000</v>
      </c>
      <c r="G1012" s="67">
        <f>G1014</f>
        <v>6000</v>
      </c>
      <c r="H1012" s="67">
        <f>H1014</f>
        <v>5000</v>
      </c>
      <c r="I1012" s="72">
        <f t="shared" si="141"/>
        <v>211.64021164021162</v>
      </c>
      <c r="J1012" s="72">
        <f t="shared" si="142"/>
        <v>100</v>
      </c>
      <c r="K1012" s="72">
        <f t="shared" si="143"/>
        <v>83.33333333333334</v>
      </c>
    </row>
    <row r="1013" spans="1:11" ht="14.25">
      <c r="A1013" s="59"/>
      <c r="B1013" s="107"/>
      <c r="C1013" s="57">
        <v>37</v>
      </c>
      <c r="D1013" s="35" t="s">
        <v>374</v>
      </c>
      <c r="E1013" s="67"/>
      <c r="F1013" s="67"/>
      <c r="G1013" s="67"/>
      <c r="H1013" s="67"/>
      <c r="I1013" s="72"/>
      <c r="J1013" s="72"/>
      <c r="K1013" s="72"/>
    </row>
    <row r="1014" spans="1:11" ht="14.25">
      <c r="A1014" s="59"/>
      <c r="B1014" s="107"/>
      <c r="C1014" s="57"/>
      <c r="D1014" s="35" t="s">
        <v>375</v>
      </c>
      <c r="E1014" s="67">
        <f aca="true" t="shared" si="149" ref="E1014:H1015">E1015</f>
        <v>2835</v>
      </c>
      <c r="F1014" s="67">
        <f t="shared" si="149"/>
        <v>6000</v>
      </c>
      <c r="G1014" s="67">
        <f t="shared" si="149"/>
        <v>6000</v>
      </c>
      <c r="H1014" s="67">
        <f t="shared" si="149"/>
        <v>5000</v>
      </c>
      <c r="I1014" s="72">
        <f t="shared" si="141"/>
        <v>211.64021164021162</v>
      </c>
      <c r="J1014" s="72">
        <f t="shared" si="142"/>
        <v>100</v>
      </c>
      <c r="K1014" s="72">
        <f t="shared" si="143"/>
        <v>83.33333333333334</v>
      </c>
    </row>
    <row r="1015" spans="1:11" ht="14.25">
      <c r="A1015" s="59"/>
      <c r="B1015" s="107"/>
      <c r="C1015" s="57">
        <v>372</v>
      </c>
      <c r="D1015" s="35" t="s">
        <v>376</v>
      </c>
      <c r="E1015" s="67">
        <f t="shared" si="149"/>
        <v>2835</v>
      </c>
      <c r="F1015" s="67">
        <f t="shared" si="149"/>
        <v>6000</v>
      </c>
      <c r="G1015" s="67">
        <f t="shared" si="149"/>
        <v>6000</v>
      </c>
      <c r="H1015" s="67">
        <f t="shared" si="149"/>
        <v>5000</v>
      </c>
      <c r="I1015" s="72">
        <f t="shared" si="141"/>
        <v>211.64021164021162</v>
      </c>
      <c r="J1015" s="72">
        <f t="shared" si="142"/>
        <v>100</v>
      </c>
      <c r="K1015" s="72">
        <f t="shared" si="143"/>
        <v>83.33333333333334</v>
      </c>
    </row>
    <row r="1016" spans="1:11" ht="14.25">
      <c r="A1016" s="53" t="s">
        <v>653</v>
      </c>
      <c r="B1016" s="107"/>
      <c r="C1016" s="58">
        <v>3722</v>
      </c>
      <c r="D1016" s="44" t="s">
        <v>378</v>
      </c>
      <c r="E1016" s="68">
        <v>2835</v>
      </c>
      <c r="F1016" s="68">
        <v>6000</v>
      </c>
      <c r="G1016" s="68">
        <v>6000</v>
      </c>
      <c r="H1016" s="68">
        <v>5000</v>
      </c>
      <c r="I1016" s="72">
        <f t="shared" si="141"/>
        <v>211.64021164021162</v>
      </c>
      <c r="J1016" s="72">
        <f t="shared" si="142"/>
        <v>100</v>
      </c>
      <c r="K1016" s="72">
        <f t="shared" si="143"/>
        <v>83.33333333333334</v>
      </c>
    </row>
    <row r="1017" spans="1:11" s="2" customFormat="1" ht="15">
      <c r="A1017" s="59"/>
      <c r="B1017" s="107" t="s">
        <v>46</v>
      </c>
      <c r="C1017" s="57"/>
      <c r="D1017" s="35" t="s">
        <v>48</v>
      </c>
      <c r="E1017" s="67">
        <f>E1020</f>
        <v>8587.44</v>
      </c>
      <c r="F1017" s="67">
        <f>F1020</f>
        <v>9000</v>
      </c>
      <c r="G1017" s="67">
        <f>G1020</f>
        <v>9000</v>
      </c>
      <c r="H1017" s="67">
        <f>H1020</f>
        <v>10000</v>
      </c>
      <c r="I1017" s="72">
        <f t="shared" si="141"/>
        <v>104.80422570638048</v>
      </c>
      <c r="J1017" s="72">
        <f t="shared" si="142"/>
        <v>100</v>
      </c>
      <c r="K1017" s="72">
        <f t="shared" si="143"/>
        <v>111.11111111111111</v>
      </c>
    </row>
    <row r="1018" spans="1:11" s="2" customFormat="1" ht="15">
      <c r="A1018" s="59"/>
      <c r="B1018" s="107"/>
      <c r="C1018" s="57">
        <v>3</v>
      </c>
      <c r="D1018" s="35" t="s">
        <v>436</v>
      </c>
      <c r="E1018" s="67">
        <f>E1020</f>
        <v>8587.44</v>
      </c>
      <c r="F1018" s="67">
        <f>F1020</f>
        <v>9000</v>
      </c>
      <c r="G1018" s="67">
        <f>G1020</f>
        <v>9000</v>
      </c>
      <c r="H1018" s="67">
        <f>H1020</f>
        <v>10000</v>
      </c>
      <c r="I1018" s="72">
        <f t="shared" si="141"/>
        <v>104.80422570638048</v>
      </c>
      <c r="J1018" s="72">
        <f t="shared" si="142"/>
        <v>100</v>
      </c>
      <c r="K1018" s="72">
        <f t="shared" si="143"/>
        <v>111.11111111111111</v>
      </c>
    </row>
    <row r="1019" spans="1:11" ht="14.25">
      <c r="A1019" s="59"/>
      <c r="B1019" s="107"/>
      <c r="C1019" s="57">
        <v>37</v>
      </c>
      <c r="D1019" s="35" t="s">
        <v>374</v>
      </c>
      <c r="E1019" s="67"/>
      <c r="F1019" s="67"/>
      <c r="G1019" s="67"/>
      <c r="H1019" s="67"/>
      <c r="I1019" s="72"/>
      <c r="J1019" s="72"/>
      <c r="K1019" s="72"/>
    </row>
    <row r="1020" spans="1:11" ht="14.25">
      <c r="A1020" s="59"/>
      <c r="B1020" s="107"/>
      <c r="C1020" s="57"/>
      <c r="D1020" s="35" t="s">
        <v>375</v>
      </c>
      <c r="E1020" s="67">
        <f aca="true" t="shared" si="150" ref="E1020:H1021">E1021</f>
        <v>8587.44</v>
      </c>
      <c r="F1020" s="67">
        <f t="shared" si="150"/>
        <v>9000</v>
      </c>
      <c r="G1020" s="67">
        <f t="shared" si="150"/>
        <v>9000</v>
      </c>
      <c r="H1020" s="67">
        <f t="shared" si="150"/>
        <v>10000</v>
      </c>
      <c r="I1020" s="72">
        <f t="shared" si="141"/>
        <v>104.80422570638048</v>
      </c>
      <c r="J1020" s="72">
        <f t="shared" si="142"/>
        <v>100</v>
      </c>
      <c r="K1020" s="72">
        <f t="shared" si="143"/>
        <v>111.11111111111111</v>
      </c>
    </row>
    <row r="1021" spans="1:11" ht="14.25">
      <c r="A1021" s="59"/>
      <c r="B1021" s="107"/>
      <c r="C1021" s="57">
        <v>372</v>
      </c>
      <c r="D1021" s="35" t="s">
        <v>376</v>
      </c>
      <c r="E1021" s="67">
        <f t="shared" si="150"/>
        <v>8587.44</v>
      </c>
      <c r="F1021" s="67">
        <f t="shared" si="150"/>
        <v>9000</v>
      </c>
      <c r="G1021" s="67">
        <f t="shared" si="150"/>
        <v>9000</v>
      </c>
      <c r="H1021" s="67">
        <f t="shared" si="150"/>
        <v>10000</v>
      </c>
      <c r="I1021" s="72">
        <f t="shared" si="141"/>
        <v>104.80422570638048</v>
      </c>
      <c r="J1021" s="72">
        <f t="shared" si="142"/>
        <v>100</v>
      </c>
      <c r="K1021" s="72">
        <f t="shared" si="143"/>
        <v>111.11111111111111</v>
      </c>
    </row>
    <row r="1022" spans="1:11" ht="14.25">
      <c r="A1022" s="53" t="s">
        <v>654</v>
      </c>
      <c r="B1022" s="107"/>
      <c r="C1022" s="58">
        <v>3722</v>
      </c>
      <c r="D1022" s="44" t="s">
        <v>378</v>
      </c>
      <c r="E1022" s="68">
        <v>8587.44</v>
      </c>
      <c r="F1022" s="68">
        <v>9000</v>
      </c>
      <c r="G1022" s="68">
        <v>9000</v>
      </c>
      <c r="H1022" s="68">
        <v>10000</v>
      </c>
      <c r="I1022" s="72">
        <f t="shared" si="141"/>
        <v>104.80422570638048</v>
      </c>
      <c r="J1022" s="72">
        <f t="shared" si="142"/>
        <v>100</v>
      </c>
      <c r="K1022" s="72">
        <f t="shared" si="143"/>
        <v>111.11111111111111</v>
      </c>
    </row>
    <row r="1023" spans="1:11" s="2" customFormat="1" ht="15">
      <c r="A1023" s="59"/>
      <c r="B1023" s="107" t="s">
        <v>49</v>
      </c>
      <c r="C1023" s="57"/>
      <c r="D1023" s="35" t="s">
        <v>50</v>
      </c>
      <c r="E1023" s="67">
        <f>E1024</f>
        <v>13560</v>
      </c>
      <c r="F1023" s="67">
        <f>F1024</f>
        <v>15000</v>
      </c>
      <c r="G1023" s="67">
        <f>G1024</f>
        <v>15000</v>
      </c>
      <c r="H1023" s="67">
        <f>H1024</f>
        <v>15000</v>
      </c>
      <c r="I1023" s="72">
        <f t="shared" si="141"/>
        <v>110.61946902654867</v>
      </c>
      <c r="J1023" s="72">
        <f t="shared" si="142"/>
        <v>100</v>
      </c>
      <c r="K1023" s="72">
        <f t="shared" si="143"/>
        <v>100</v>
      </c>
    </row>
    <row r="1024" spans="1:11" s="2" customFormat="1" ht="15">
      <c r="A1024" s="59"/>
      <c r="B1024" s="107"/>
      <c r="C1024" s="57">
        <v>3</v>
      </c>
      <c r="D1024" s="35" t="s">
        <v>436</v>
      </c>
      <c r="E1024" s="67">
        <f>E1026</f>
        <v>13560</v>
      </c>
      <c r="F1024" s="67">
        <f>F1026</f>
        <v>15000</v>
      </c>
      <c r="G1024" s="67">
        <f>G1026</f>
        <v>15000</v>
      </c>
      <c r="H1024" s="67">
        <f>H1026</f>
        <v>15000</v>
      </c>
      <c r="I1024" s="72">
        <f t="shared" si="141"/>
        <v>110.61946902654867</v>
      </c>
      <c r="J1024" s="72">
        <f t="shared" si="142"/>
        <v>100</v>
      </c>
      <c r="K1024" s="72">
        <f t="shared" si="143"/>
        <v>100</v>
      </c>
    </row>
    <row r="1025" spans="1:11" ht="14.25">
      <c r="A1025" s="59"/>
      <c r="B1025" s="107"/>
      <c r="C1025" s="57">
        <v>37</v>
      </c>
      <c r="D1025" s="35" t="s">
        <v>374</v>
      </c>
      <c r="E1025" s="67"/>
      <c r="F1025" s="67"/>
      <c r="G1025" s="67"/>
      <c r="H1025" s="67"/>
      <c r="I1025" s="72"/>
      <c r="J1025" s="72"/>
      <c r="K1025" s="72"/>
    </row>
    <row r="1026" spans="1:11" ht="14.25">
      <c r="A1026" s="59"/>
      <c r="B1026" s="107"/>
      <c r="C1026" s="57"/>
      <c r="D1026" s="35" t="s">
        <v>375</v>
      </c>
      <c r="E1026" s="67">
        <f aca="true" t="shared" si="151" ref="E1026:H1027">E1027</f>
        <v>13560</v>
      </c>
      <c r="F1026" s="67">
        <f t="shared" si="151"/>
        <v>15000</v>
      </c>
      <c r="G1026" s="67">
        <f t="shared" si="151"/>
        <v>15000</v>
      </c>
      <c r="H1026" s="67">
        <f t="shared" si="151"/>
        <v>15000</v>
      </c>
      <c r="I1026" s="72">
        <f t="shared" si="141"/>
        <v>110.61946902654867</v>
      </c>
      <c r="J1026" s="72">
        <f t="shared" si="142"/>
        <v>100</v>
      </c>
      <c r="K1026" s="72">
        <f t="shared" si="143"/>
        <v>100</v>
      </c>
    </row>
    <row r="1027" spans="1:11" ht="14.25">
      <c r="A1027" s="59"/>
      <c r="B1027" s="107"/>
      <c r="C1027" s="57">
        <v>372</v>
      </c>
      <c r="D1027" s="35" t="s">
        <v>376</v>
      </c>
      <c r="E1027" s="67">
        <f t="shared" si="151"/>
        <v>13560</v>
      </c>
      <c r="F1027" s="67">
        <f t="shared" si="151"/>
        <v>15000</v>
      </c>
      <c r="G1027" s="67">
        <f t="shared" si="151"/>
        <v>15000</v>
      </c>
      <c r="H1027" s="67">
        <f t="shared" si="151"/>
        <v>15000</v>
      </c>
      <c r="I1027" s="72">
        <f t="shared" si="141"/>
        <v>110.61946902654867</v>
      </c>
      <c r="J1027" s="72">
        <f t="shared" si="142"/>
        <v>100</v>
      </c>
      <c r="K1027" s="72">
        <f t="shared" si="143"/>
        <v>100</v>
      </c>
    </row>
    <row r="1028" spans="1:11" ht="14.25">
      <c r="A1028" s="53" t="s">
        <v>655</v>
      </c>
      <c r="B1028" s="107"/>
      <c r="C1028" s="58">
        <v>3722</v>
      </c>
      <c r="D1028" s="44" t="s">
        <v>378</v>
      </c>
      <c r="E1028" s="68">
        <v>13560</v>
      </c>
      <c r="F1028" s="68">
        <v>15000</v>
      </c>
      <c r="G1028" s="68">
        <v>15000</v>
      </c>
      <c r="H1028" s="68">
        <v>15000</v>
      </c>
      <c r="I1028" s="72">
        <f t="shared" si="141"/>
        <v>110.61946902654867</v>
      </c>
      <c r="J1028" s="72">
        <f t="shared" si="142"/>
        <v>100</v>
      </c>
      <c r="K1028" s="72">
        <f t="shared" si="143"/>
        <v>100</v>
      </c>
    </row>
    <row r="1029" spans="1:11" s="2" customFormat="1" ht="15">
      <c r="A1029" s="59"/>
      <c r="B1029" s="107" t="s">
        <v>51</v>
      </c>
      <c r="C1029" s="57"/>
      <c r="D1029" s="35" t="s">
        <v>52</v>
      </c>
      <c r="E1029" s="67">
        <f>E1033</f>
        <v>27500</v>
      </c>
      <c r="F1029" s="67">
        <f>F1033</f>
        <v>30000</v>
      </c>
      <c r="G1029" s="67">
        <f>G1033</f>
        <v>30000</v>
      </c>
      <c r="H1029" s="67">
        <f>H1033</f>
        <v>30000</v>
      </c>
      <c r="I1029" s="72">
        <f t="shared" si="141"/>
        <v>109.09090909090908</v>
      </c>
      <c r="J1029" s="72">
        <f t="shared" si="142"/>
        <v>100</v>
      </c>
      <c r="K1029" s="72">
        <f t="shared" si="143"/>
        <v>100</v>
      </c>
    </row>
    <row r="1030" spans="1:11" s="2" customFormat="1" ht="15">
      <c r="A1030" s="59"/>
      <c r="B1030" s="107"/>
      <c r="C1030" s="57"/>
      <c r="D1030" s="35" t="s">
        <v>523</v>
      </c>
      <c r="E1030" s="67"/>
      <c r="F1030" s="67"/>
      <c r="G1030" s="67"/>
      <c r="H1030" s="67"/>
      <c r="I1030" s="72"/>
      <c r="J1030" s="72"/>
      <c r="K1030" s="72"/>
    </row>
    <row r="1031" spans="1:11" s="2" customFormat="1" ht="15">
      <c r="A1031" s="59"/>
      <c r="B1031" s="107"/>
      <c r="C1031" s="57">
        <v>3</v>
      </c>
      <c r="D1031" s="35" t="s">
        <v>436</v>
      </c>
      <c r="E1031" s="67">
        <f>E1033</f>
        <v>27500</v>
      </c>
      <c r="F1031" s="67">
        <f>F1033</f>
        <v>30000</v>
      </c>
      <c r="G1031" s="67">
        <f>G1033</f>
        <v>30000</v>
      </c>
      <c r="H1031" s="67">
        <f>H1033</f>
        <v>30000</v>
      </c>
      <c r="I1031" s="72">
        <f t="shared" si="141"/>
        <v>109.09090909090908</v>
      </c>
      <c r="J1031" s="72">
        <f t="shared" si="142"/>
        <v>100</v>
      </c>
      <c r="K1031" s="72">
        <f t="shared" si="143"/>
        <v>100</v>
      </c>
    </row>
    <row r="1032" spans="1:11" ht="14.25">
      <c r="A1032" s="59"/>
      <c r="B1032" s="107"/>
      <c r="C1032" s="57">
        <v>37</v>
      </c>
      <c r="D1032" s="35" t="s">
        <v>374</v>
      </c>
      <c r="E1032" s="67"/>
      <c r="F1032" s="67"/>
      <c r="G1032" s="67"/>
      <c r="H1032" s="67"/>
      <c r="I1032" s="72"/>
      <c r="J1032" s="72"/>
      <c r="K1032" s="72"/>
    </row>
    <row r="1033" spans="1:11" ht="14.25">
      <c r="A1033" s="59"/>
      <c r="B1033" s="107"/>
      <c r="C1033" s="57"/>
      <c r="D1033" s="35" t="s">
        <v>375</v>
      </c>
      <c r="E1033" s="67">
        <f>E1034</f>
        <v>27500</v>
      </c>
      <c r="F1033" s="67">
        <f>F1034</f>
        <v>30000</v>
      </c>
      <c r="G1033" s="67">
        <f>G1034</f>
        <v>30000</v>
      </c>
      <c r="H1033" s="67">
        <f>H1034</f>
        <v>30000</v>
      </c>
      <c r="I1033" s="72">
        <f t="shared" si="141"/>
        <v>109.09090909090908</v>
      </c>
      <c r="J1033" s="72">
        <f t="shared" si="142"/>
        <v>100</v>
      </c>
      <c r="K1033" s="72">
        <f t="shared" si="143"/>
        <v>100</v>
      </c>
    </row>
    <row r="1034" spans="1:11" ht="14.25">
      <c r="A1034" s="59"/>
      <c r="B1034" s="107"/>
      <c r="C1034" s="57">
        <v>372</v>
      </c>
      <c r="D1034" s="35" t="s">
        <v>376</v>
      </c>
      <c r="E1034" s="67">
        <f>+E1035</f>
        <v>27500</v>
      </c>
      <c r="F1034" s="67">
        <f>+F1035</f>
        <v>30000</v>
      </c>
      <c r="G1034" s="67">
        <f>+G1035</f>
        <v>30000</v>
      </c>
      <c r="H1034" s="67">
        <f>+H1035</f>
        <v>30000</v>
      </c>
      <c r="I1034" s="72">
        <f t="shared" si="141"/>
        <v>109.09090909090908</v>
      </c>
      <c r="J1034" s="72">
        <f t="shared" si="142"/>
        <v>100</v>
      </c>
      <c r="K1034" s="72">
        <f t="shared" si="143"/>
        <v>100</v>
      </c>
    </row>
    <row r="1035" spans="1:11" ht="14.25">
      <c r="A1035" s="53" t="s">
        <v>656</v>
      </c>
      <c r="B1035" s="107"/>
      <c r="C1035" s="58">
        <v>3721</v>
      </c>
      <c r="D1035" s="44" t="s">
        <v>377</v>
      </c>
      <c r="E1035" s="68">
        <v>27500</v>
      </c>
      <c r="F1035" s="68">
        <v>30000</v>
      </c>
      <c r="G1035" s="68">
        <v>30000</v>
      </c>
      <c r="H1035" s="68">
        <v>30000</v>
      </c>
      <c r="I1035" s="72">
        <f t="shared" si="141"/>
        <v>109.09090909090908</v>
      </c>
      <c r="J1035" s="72">
        <f t="shared" si="142"/>
        <v>100</v>
      </c>
      <c r="K1035" s="72">
        <f t="shared" si="143"/>
        <v>100</v>
      </c>
    </row>
    <row r="1036" spans="1:11" s="2" customFormat="1" ht="15">
      <c r="A1036" s="59"/>
      <c r="B1036" s="107" t="s">
        <v>53</v>
      </c>
      <c r="C1036" s="57"/>
      <c r="D1036" s="35" t="s">
        <v>54</v>
      </c>
      <c r="E1036" s="67">
        <f>E1037</f>
        <v>169071.49</v>
      </c>
      <c r="F1036" s="67">
        <f>F1037</f>
        <v>200000</v>
      </c>
      <c r="G1036" s="67">
        <f>G1037</f>
        <v>200000</v>
      </c>
      <c r="H1036" s="67">
        <f>H1037</f>
        <v>250000</v>
      </c>
      <c r="I1036" s="72">
        <f t="shared" si="141"/>
        <v>118.29315516176028</v>
      </c>
      <c r="J1036" s="72">
        <f t="shared" si="142"/>
        <v>100</v>
      </c>
      <c r="K1036" s="72">
        <f t="shared" si="143"/>
        <v>125</v>
      </c>
    </row>
    <row r="1037" spans="1:11" s="2" customFormat="1" ht="15">
      <c r="A1037" s="59"/>
      <c r="B1037" s="107"/>
      <c r="C1037" s="57">
        <v>3</v>
      </c>
      <c r="D1037" s="35" t="s">
        <v>436</v>
      </c>
      <c r="E1037" s="67">
        <f>E1039</f>
        <v>169071.49</v>
      </c>
      <c r="F1037" s="67">
        <f>F1039</f>
        <v>200000</v>
      </c>
      <c r="G1037" s="67">
        <f>G1039</f>
        <v>200000</v>
      </c>
      <c r="H1037" s="67">
        <f>H1039</f>
        <v>250000</v>
      </c>
      <c r="I1037" s="72">
        <f aca="true" t="shared" si="152" ref="I1037:I1094">F1037/E1037*100</f>
        <v>118.29315516176028</v>
      </c>
      <c r="J1037" s="72">
        <f aca="true" t="shared" si="153" ref="J1037:J1087">G1037/F1037*100</f>
        <v>100</v>
      </c>
      <c r="K1037" s="72">
        <f aca="true" t="shared" si="154" ref="K1037:K1087">H1037/G1037*100</f>
        <v>125</v>
      </c>
    </row>
    <row r="1038" spans="1:11" ht="14.25">
      <c r="A1038" s="59"/>
      <c r="B1038" s="107"/>
      <c r="C1038" s="57">
        <v>37</v>
      </c>
      <c r="D1038" s="35" t="s">
        <v>374</v>
      </c>
      <c r="E1038" s="67"/>
      <c r="F1038" s="67"/>
      <c r="G1038" s="67"/>
      <c r="H1038" s="67"/>
      <c r="I1038" s="72"/>
      <c r="J1038" s="72"/>
      <c r="K1038" s="72"/>
    </row>
    <row r="1039" spans="1:11" ht="14.25">
      <c r="A1039" s="59"/>
      <c r="B1039" s="107"/>
      <c r="C1039" s="57"/>
      <c r="D1039" s="35" t="s">
        <v>375</v>
      </c>
      <c r="E1039" s="67">
        <f aca="true" t="shared" si="155" ref="E1039:H1040">E1040</f>
        <v>169071.49</v>
      </c>
      <c r="F1039" s="67">
        <f t="shared" si="155"/>
        <v>200000</v>
      </c>
      <c r="G1039" s="67">
        <f t="shared" si="155"/>
        <v>200000</v>
      </c>
      <c r="H1039" s="67">
        <f t="shared" si="155"/>
        <v>250000</v>
      </c>
      <c r="I1039" s="72">
        <f t="shared" si="152"/>
        <v>118.29315516176028</v>
      </c>
      <c r="J1039" s="72">
        <f t="shared" si="153"/>
        <v>100</v>
      </c>
      <c r="K1039" s="72">
        <f t="shared" si="154"/>
        <v>125</v>
      </c>
    </row>
    <row r="1040" spans="1:11" ht="14.25">
      <c r="A1040" s="59"/>
      <c r="B1040" s="107"/>
      <c r="C1040" s="57">
        <v>372</v>
      </c>
      <c r="D1040" s="35" t="s">
        <v>376</v>
      </c>
      <c r="E1040" s="67">
        <f t="shared" si="155"/>
        <v>169071.49</v>
      </c>
      <c r="F1040" s="67">
        <f t="shared" si="155"/>
        <v>200000</v>
      </c>
      <c r="G1040" s="67">
        <f t="shared" si="155"/>
        <v>200000</v>
      </c>
      <c r="H1040" s="67">
        <f t="shared" si="155"/>
        <v>250000</v>
      </c>
      <c r="I1040" s="72">
        <f t="shared" si="152"/>
        <v>118.29315516176028</v>
      </c>
      <c r="J1040" s="72">
        <f t="shared" si="153"/>
        <v>100</v>
      </c>
      <c r="K1040" s="72">
        <f t="shared" si="154"/>
        <v>125</v>
      </c>
    </row>
    <row r="1041" spans="1:11" ht="14.25">
      <c r="A1041" s="53" t="s">
        <v>658</v>
      </c>
      <c r="B1041" s="107"/>
      <c r="C1041" s="58">
        <v>3722</v>
      </c>
      <c r="D1041" s="44" t="s">
        <v>378</v>
      </c>
      <c r="E1041" s="68">
        <v>169071.49</v>
      </c>
      <c r="F1041" s="68">
        <v>200000</v>
      </c>
      <c r="G1041" s="68">
        <v>200000</v>
      </c>
      <c r="H1041" s="68">
        <v>250000</v>
      </c>
      <c r="I1041" s="72">
        <f t="shared" si="152"/>
        <v>118.29315516176028</v>
      </c>
      <c r="J1041" s="72">
        <f t="shared" si="153"/>
        <v>100</v>
      </c>
      <c r="K1041" s="72">
        <f t="shared" si="154"/>
        <v>125</v>
      </c>
    </row>
    <row r="1042" spans="2:11" ht="14.25">
      <c r="B1042" s="107" t="s">
        <v>161</v>
      </c>
      <c r="C1042" s="57"/>
      <c r="D1042" s="35" t="s">
        <v>162</v>
      </c>
      <c r="E1042" s="67">
        <f>E1043</f>
        <v>0</v>
      </c>
      <c r="F1042" s="67">
        <f>F1043</f>
        <v>3900</v>
      </c>
      <c r="G1042" s="67">
        <f>G1043</f>
        <v>3900</v>
      </c>
      <c r="H1042" s="67">
        <f>H1043</f>
        <v>1000</v>
      </c>
      <c r="I1042" s="72">
        <v>0</v>
      </c>
      <c r="J1042" s="72">
        <f t="shared" si="153"/>
        <v>100</v>
      </c>
      <c r="K1042" s="72">
        <f t="shared" si="154"/>
        <v>25.64102564102564</v>
      </c>
    </row>
    <row r="1043" spans="2:11" ht="14.25">
      <c r="B1043" s="107"/>
      <c r="C1043" s="57">
        <v>3</v>
      </c>
      <c r="D1043" s="35" t="s">
        <v>436</v>
      </c>
      <c r="E1043" s="67">
        <f>E1045</f>
        <v>0</v>
      </c>
      <c r="F1043" s="67">
        <f>F1045</f>
        <v>3900</v>
      </c>
      <c r="G1043" s="67">
        <f>G1045</f>
        <v>3900</v>
      </c>
      <c r="H1043" s="67">
        <f>H1045</f>
        <v>1000</v>
      </c>
      <c r="I1043" s="72">
        <v>0</v>
      </c>
      <c r="J1043" s="72">
        <f t="shared" si="153"/>
        <v>100</v>
      </c>
      <c r="K1043" s="72">
        <f t="shared" si="154"/>
        <v>25.64102564102564</v>
      </c>
    </row>
    <row r="1044" spans="2:11" ht="14.25">
      <c r="B1044" s="107"/>
      <c r="C1044" s="57">
        <v>37</v>
      </c>
      <c r="D1044" s="35" t="s">
        <v>374</v>
      </c>
      <c r="E1044" s="67"/>
      <c r="F1044" s="67"/>
      <c r="G1044" s="67"/>
      <c r="H1044" s="67"/>
      <c r="I1044" s="72"/>
      <c r="J1044" s="72"/>
      <c r="K1044" s="72"/>
    </row>
    <row r="1045" spans="2:11" ht="14.25">
      <c r="B1045" s="107"/>
      <c r="C1045" s="57"/>
      <c r="D1045" s="35" t="s">
        <v>375</v>
      </c>
      <c r="E1045" s="67">
        <f aca="true" t="shared" si="156" ref="E1045:H1046">E1046</f>
        <v>0</v>
      </c>
      <c r="F1045" s="67">
        <f t="shared" si="156"/>
        <v>3900</v>
      </c>
      <c r="G1045" s="67">
        <f t="shared" si="156"/>
        <v>3900</v>
      </c>
      <c r="H1045" s="67">
        <f t="shared" si="156"/>
        <v>1000</v>
      </c>
      <c r="I1045" s="72">
        <v>0</v>
      </c>
      <c r="J1045" s="72">
        <f t="shared" si="153"/>
        <v>100</v>
      </c>
      <c r="K1045" s="72">
        <f t="shared" si="154"/>
        <v>25.64102564102564</v>
      </c>
    </row>
    <row r="1046" spans="2:11" ht="14.25">
      <c r="B1046" s="107"/>
      <c r="C1046" s="57">
        <v>372</v>
      </c>
      <c r="D1046" s="35" t="s">
        <v>376</v>
      </c>
      <c r="E1046" s="67">
        <f t="shared" si="156"/>
        <v>0</v>
      </c>
      <c r="F1046" s="67">
        <f t="shared" si="156"/>
        <v>3900</v>
      </c>
      <c r="G1046" s="67">
        <f t="shared" si="156"/>
        <v>3900</v>
      </c>
      <c r="H1046" s="67">
        <f t="shared" si="156"/>
        <v>1000</v>
      </c>
      <c r="I1046" s="72">
        <v>0</v>
      </c>
      <c r="J1046" s="72">
        <f t="shared" si="153"/>
        <v>100</v>
      </c>
      <c r="K1046" s="72">
        <f t="shared" si="154"/>
        <v>25.64102564102564</v>
      </c>
    </row>
    <row r="1047" spans="1:11" ht="14.25">
      <c r="A1047" s="53" t="s">
        <v>163</v>
      </c>
      <c r="B1047" s="107"/>
      <c r="C1047" s="58">
        <v>3722</v>
      </c>
      <c r="D1047" s="44" t="s">
        <v>378</v>
      </c>
      <c r="E1047" s="68">
        <v>0</v>
      </c>
      <c r="F1047" s="68">
        <v>3900</v>
      </c>
      <c r="G1047" s="68">
        <v>3900</v>
      </c>
      <c r="H1047" s="68">
        <v>1000</v>
      </c>
      <c r="I1047" s="72">
        <v>0</v>
      </c>
      <c r="J1047" s="72">
        <f t="shared" si="153"/>
        <v>100</v>
      </c>
      <c r="K1047" s="72">
        <f t="shared" si="154"/>
        <v>25.64102564102564</v>
      </c>
    </row>
    <row r="1048" spans="1:11" s="2" customFormat="1" ht="15">
      <c r="A1048" s="59"/>
      <c r="B1048" s="107" t="s">
        <v>55</v>
      </c>
      <c r="C1048" s="57"/>
      <c r="D1048" s="35" t="s">
        <v>56</v>
      </c>
      <c r="E1048" s="67">
        <f aca="true" t="shared" si="157" ref="E1048:H1050">E1049</f>
        <v>20000</v>
      </c>
      <c r="F1048" s="67">
        <f t="shared" si="157"/>
        <v>20000</v>
      </c>
      <c r="G1048" s="67">
        <f t="shared" si="157"/>
        <v>20000</v>
      </c>
      <c r="H1048" s="67">
        <f t="shared" si="157"/>
        <v>20000</v>
      </c>
      <c r="I1048" s="72">
        <f t="shared" si="152"/>
        <v>100</v>
      </c>
      <c r="J1048" s="72">
        <f t="shared" si="153"/>
        <v>100</v>
      </c>
      <c r="K1048" s="72">
        <f t="shared" si="154"/>
        <v>100</v>
      </c>
    </row>
    <row r="1049" spans="1:11" s="2" customFormat="1" ht="15">
      <c r="A1049" s="59"/>
      <c r="B1049" s="107" t="s">
        <v>57</v>
      </c>
      <c r="C1049" s="57"/>
      <c r="D1049" s="35" t="s">
        <v>58</v>
      </c>
      <c r="E1049" s="67">
        <f t="shared" si="157"/>
        <v>20000</v>
      </c>
      <c r="F1049" s="67">
        <f t="shared" si="157"/>
        <v>20000</v>
      </c>
      <c r="G1049" s="67">
        <f t="shared" si="157"/>
        <v>20000</v>
      </c>
      <c r="H1049" s="67">
        <f t="shared" si="157"/>
        <v>20000</v>
      </c>
      <c r="I1049" s="72">
        <f t="shared" si="152"/>
        <v>100</v>
      </c>
      <c r="J1049" s="72">
        <f t="shared" si="153"/>
        <v>100</v>
      </c>
      <c r="K1049" s="72">
        <f t="shared" si="154"/>
        <v>100</v>
      </c>
    </row>
    <row r="1050" spans="1:11" s="2" customFormat="1" ht="15">
      <c r="A1050" s="59"/>
      <c r="B1050" s="107"/>
      <c r="C1050" s="57">
        <v>3</v>
      </c>
      <c r="D1050" s="35" t="s">
        <v>436</v>
      </c>
      <c r="E1050" s="67">
        <f t="shared" si="157"/>
        <v>20000</v>
      </c>
      <c r="F1050" s="67">
        <f t="shared" si="157"/>
        <v>20000</v>
      </c>
      <c r="G1050" s="67">
        <f t="shared" si="157"/>
        <v>20000</v>
      </c>
      <c r="H1050" s="67">
        <f t="shared" si="157"/>
        <v>20000</v>
      </c>
      <c r="I1050" s="72">
        <f t="shared" si="152"/>
        <v>100</v>
      </c>
      <c r="J1050" s="72">
        <f t="shared" si="153"/>
        <v>100</v>
      </c>
      <c r="K1050" s="72">
        <f t="shared" si="154"/>
        <v>100</v>
      </c>
    </row>
    <row r="1051" spans="1:11" ht="14.25">
      <c r="A1051" s="54"/>
      <c r="B1051" s="107"/>
      <c r="C1051" s="65">
        <v>38</v>
      </c>
      <c r="D1051" s="73" t="s">
        <v>459</v>
      </c>
      <c r="E1051" s="70">
        <f aca="true" t="shared" si="158" ref="E1051:H1052">E1052</f>
        <v>20000</v>
      </c>
      <c r="F1051" s="70">
        <f t="shared" si="158"/>
        <v>20000</v>
      </c>
      <c r="G1051" s="70">
        <f t="shared" si="158"/>
        <v>20000</v>
      </c>
      <c r="H1051" s="70">
        <f t="shared" si="158"/>
        <v>20000</v>
      </c>
      <c r="I1051" s="72">
        <f t="shared" si="152"/>
        <v>100</v>
      </c>
      <c r="J1051" s="72">
        <f t="shared" si="153"/>
        <v>100</v>
      </c>
      <c r="K1051" s="72">
        <f t="shared" si="154"/>
        <v>100</v>
      </c>
    </row>
    <row r="1052" spans="1:11" ht="14.25">
      <c r="A1052" s="54"/>
      <c r="B1052" s="107"/>
      <c r="C1052" s="65">
        <v>381</v>
      </c>
      <c r="D1052" s="73" t="s">
        <v>336</v>
      </c>
      <c r="E1052" s="70">
        <f t="shared" si="158"/>
        <v>20000</v>
      </c>
      <c r="F1052" s="70">
        <f t="shared" si="158"/>
        <v>20000</v>
      </c>
      <c r="G1052" s="70">
        <f t="shared" si="158"/>
        <v>20000</v>
      </c>
      <c r="H1052" s="70">
        <f t="shared" si="158"/>
        <v>20000</v>
      </c>
      <c r="I1052" s="72">
        <f t="shared" si="152"/>
        <v>100</v>
      </c>
      <c r="J1052" s="72">
        <f t="shared" si="153"/>
        <v>100</v>
      </c>
      <c r="K1052" s="72">
        <f t="shared" si="154"/>
        <v>100</v>
      </c>
    </row>
    <row r="1053" spans="1:11" ht="14.25">
      <c r="A1053" s="53" t="s">
        <v>659</v>
      </c>
      <c r="B1053" s="107"/>
      <c r="C1053" s="58">
        <v>3811</v>
      </c>
      <c r="D1053" s="44" t="s">
        <v>235</v>
      </c>
      <c r="E1053" s="68">
        <v>20000</v>
      </c>
      <c r="F1053" s="68">
        <v>20000</v>
      </c>
      <c r="G1053" s="68">
        <v>20000</v>
      </c>
      <c r="H1053" s="68">
        <v>20000</v>
      </c>
      <c r="I1053" s="72">
        <f t="shared" si="152"/>
        <v>100</v>
      </c>
      <c r="J1053" s="72">
        <f t="shared" si="153"/>
        <v>100</v>
      </c>
      <c r="K1053" s="72">
        <f t="shared" si="154"/>
        <v>100</v>
      </c>
    </row>
    <row r="1054" spans="2:11" ht="14.25">
      <c r="B1054" s="107" t="s">
        <v>59</v>
      </c>
      <c r="D1054" s="88" t="s">
        <v>224</v>
      </c>
      <c r="E1054" s="67">
        <f>E1055</f>
        <v>20000</v>
      </c>
      <c r="F1054" s="67">
        <f>F1055</f>
        <v>0</v>
      </c>
      <c r="G1054" s="67">
        <f>G1055</f>
        <v>0</v>
      </c>
      <c r="H1054" s="67">
        <f>H1055</f>
        <v>0</v>
      </c>
      <c r="I1054" s="72">
        <f t="shared" si="152"/>
        <v>0</v>
      </c>
      <c r="J1054" s="72">
        <v>0</v>
      </c>
      <c r="K1054" s="72">
        <v>0</v>
      </c>
    </row>
    <row r="1055" spans="2:11" ht="14.25">
      <c r="B1055" s="107" t="s">
        <v>60</v>
      </c>
      <c r="D1055" s="88" t="s">
        <v>61</v>
      </c>
      <c r="E1055" s="67">
        <f>E1056+E1061</f>
        <v>20000</v>
      </c>
      <c r="F1055" s="67">
        <f>F1056+F1061</f>
        <v>0</v>
      </c>
      <c r="G1055" s="67">
        <f>G1056+G1061</f>
        <v>0</v>
      </c>
      <c r="H1055" s="67">
        <f>H1056+H1061</f>
        <v>0</v>
      </c>
      <c r="I1055" s="72">
        <f t="shared" si="152"/>
        <v>0</v>
      </c>
      <c r="J1055" s="72">
        <v>0</v>
      </c>
      <c r="K1055" s="72">
        <v>0</v>
      </c>
    </row>
    <row r="1056" spans="2:15" ht="14.25">
      <c r="B1056" s="107"/>
      <c r="C1056" s="86">
        <v>3</v>
      </c>
      <c r="D1056" s="88" t="s">
        <v>436</v>
      </c>
      <c r="E1056" s="67">
        <f>E1058</f>
        <v>10000</v>
      </c>
      <c r="F1056" s="67">
        <f>F1058</f>
        <v>0</v>
      </c>
      <c r="G1056" s="67">
        <f>G1058</f>
        <v>0</v>
      </c>
      <c r="H1056" s="67">
        <f>H1058</f>
        <v>0</v>
      </c>
      <c r="I1056" s="72">
        <f t="shared" si="152"/>
        <v>0</v>
      </c>
      <c r="J1056" s="72">
        <v>0</v>
      </c>
      <c r="K1056" s="72">
        <v>0</v>
      </c>
      <c r="O1056" s="1" t="s">
        <v>840</v>
      </c>
    </row>
    <row r="1057" spans="2:11" ht="14.25">
      <c r="B1057" s="107"/>
      <c r="C1057" s="57">
        <v>37</v>
      </c>
      <c r="D1057" s="35" t="s">
        <v>374</v>
      </c>
      <c r="E1057" s="68"/>
      <c r="F1057" s="68"/>
      <c r="G1057" s="68"/>
      <c r="H1057" s="68"/>
      <c r="I1057" s="72"/>
      <c r="J1057" s="72"/>
      <c r="K1057" s="72"/>
    </row>
    <row r="1058" spans="2:11" ht="14.25">
      <c r="B1058" s="107"/>
      <c r="C1058" s="57"/>
      <c r="D1058" s="35" t="s">
        <v>375</v>
      </c>
      <c r="E1058" s="67">
        <f aca="true" t="shared" si="159" ref="E1058:H1059">E1059</f>
        <v>10000</v>
      </c>
      <c r="F1058" s="67">
        <f t="shared" si="159"/>
        <v>0</v>
      </c>
      <c r="G1058" s="67">
        <f t="shared" si="159"/>
        <v>0</v>
      </c>
      <c r="H1058" s="67">
        <f t="shared" si="159"/>
        <v>0</v>
      </c>
      <c r="I1058" s="72">
        <f t="shared" si="152"/>
        <v>0</v>
      </c>
      <c r="J1058" s="72">
        <v>0</v>
      </c>
      <c r="K1058" s="72">
        <v>0</v>
      </c>
    </row>
    <row r="1059" spans="2:11" ht="14.25">
      <c r="B1059" s="107"/>
      <c r="C1059" s="57">
        <v>372</v>
      </c>
      <c r="D1059" s="35" t="s">
        <v>376</v>
      </c>
      <c r="E1059" s="67">
        <f t="shared" si="159"/>
        <v>10000</v>
      </c>
      <c r="F1059" s="67">
        <f t="shared" si="159"/>
        <v>0</v>
      </c>
      <c r="G1059" s="67">
        <f t="shared" si="159"/>
        <v>0</v>
      </c>
      <c r="H1059" s="67">
        <f t="shared" si="159"/>
        <v>0</v>
      </c>
      <c r="I1059" s="72">
        <f t="shared" si="152"/>
        <v>0</v>
      </c>
      <c r="J1059" s="72">
        <v>0</v>
      </c>
      <c r="K1059" s="72">
        <v>0</v>
      </c>
    </row>
    <row r="1060" spans="1:11" ht="14.25">
      <c r="A1060" s="53" t="s">
        <v>888</v>
      </c>
      <c r="B1060" s="107"/>
      <c r="C1060" s="58">
        <v>3721</v>
      </c>
      <c r="D1060" s="44" t="s">
        <v>378</v>
      </c>
      <c r="E1060" s="68">
        <v>10000</v>
      </c>
      <c r="F1060" s="68">
        <v>0</v>
      </c>
      <c r="G1060" s="68">
        <v>0</v>
      </c>
      <c r="H1060" s="68">
        <v>0</v>
      </c>
      <c r="I1060" s="72">
        <f t="shared" si="152"/>
        <v>0</v>
      </c>
      <c r="J1060" s="72">
        <v>0</v>
      </c>
      <c r="K1060" s="72">
        <v>0</v>
      </c>
    </row>
    <row r="1061" spans="2:11" ht="14.25">
      <c r="B1061" s="107"/>
      <c r="C1061" s="86">
        <v>3</v>
      </c>
      <c r="D1061" s="88" t="s">
        <v>436</v>
      </c>
      <c r="E1061" s="67">
        <f aca="true" t="shared" si="160" ref="E1061:H1063">E1062</f>
        <v>10000</v>
      </c>
      <c r="F1061" s="67">
        <f t="shared" si="160"/>
        <v>0</v>
      </c>
      <c r="G1061" s="67">
        <f t="shared" si="160"/>
        <v>0</v>
      </c>
      <c r="H1061" s="67">
        <f t="shared" si="160"/>
        <v>0</v>
      </c>
      <c r="I1061" s="72">
        <f t="shared" si="152"/>
        <v>0</v>
      </c>
      <c r="J1061" s="72">
        <v>0</v>
      </c>
      <c r="K1061" s="72">
        <v>0</v>
      </c>
    </row>
    <row r="1062" spans="2:15" ht="14.25">
      <c r="B1062" s="107"/>
      <c r="C1062" s="86">
        <v>38</v>
      </c>
      <c r="D1062" s="88" t="s">
        <v>459</v>
      </c>
      <c r="E1062" s="67">
        <f t="shared" si="160"/>
        <v>10000</v>
      </c>
      <c r="F1062" s="67">
        <f t="shared" si="160"/>
        <v>0</v>
      </c>
      <c r="G1062" s="67">
        <f t="shared" si="160"/>
        <v>0</v>
      </c>
      <c r="H1062" s="67">
        <f t="shared" si="160"/>
        <v>0</v>
      </c>
      <c r="I1062" s="72">
        <f t="shared" si="152"/>
        <v>0</v>
      </c>
      <c r="J1062" s="72">
        <v>0</v>
      </c>
      <c r="K1062" s="72">
        <v>0</v>
      </c>
      <c r="O1062" s="1" t="s">
        <v>840</v>
      </c>
    </row>
    <row r="1063" spans="2:11" ht="14.25">
      <c r="B1063" s="107"/>
      <c r="C1063" s="86">
        <v>381</v>
      </c>
      <c r="D1063" s="88" t="s">
        <v>336</v>
      </c>
      <c r="E1063" s="67">
        <f t="shared" si="160"/>
        <v>10000</v>
      </c>
      <c r="F1063" s="67">
        <f t="shared" si="160"/>
        <v>0</v>
      </c>
      <c r="G1063" s="67">
        <f t="shared" si="160"/>
        <v>0</v>
      </c>
      <c r="H1063" s="67">
        <f t="shared" si="160"/>
        <v>0</v>
      </c>
      <c r="I1063" s="72">
        <f t="shared" si="152"/>
        <v>0</v>
      </c>
      <c r="J1063" s="72">
        <v>0</v>
      </c>
      <c r="K1063" s="72">
        <v>0</v>
      </c>
    </row>
    <row r="1064" spans="1:11" ht="14.25">
      <c r="A1064" s="53" t="s">
        <v>889</v>
      </c>
      <c r="B1064" s="107"/>
      <c r="C1064" s="58">
        <v>3811</v>
      </c>
      <c r="D1064" s="44" t="s">
        <v>235</v>
      </c>
      <c r="E1064" s="68">
        <v>10000</v>
      </c>
      <c r="F1064" s="68">
        <v>0</v>
      </c>
      <c r="G1064" s="68">
        <v>0</v>
      </c>
      <c r="H1064" s="68">
        <v>0</v>
      </c>
      <c r="I1064" s="72">
        <f t="shared" si="152"/>
        <v>0</v>
      </c>
      <c r="J1064" s="72">
        <v>0</v>
      </c>
      <c r="K1064" s="72">
        <v>0</v>
      </c>
    </row>
    <row r="1065" spans="2:11" ht="14.25">
      <c r="B1065" s="107"/>
      <c r="E1065" s="44"/>
      <c r="F1065" s="44"/>
      <c r="G1065" s="44"/>
      <c r="H1065" s="44"/>
      <c r="I1065" s="72"/>
      <c r="J1065" s="72"/>
      <c r="K1065" s="72"/>
    </row>
    <row r="1066" spans="2:11" ht="14.25">
      <c r="B1066" s="107"/>
      <c r="E1066" s="44"/>
      <c r="F1066" s="44"/>
      <c r="G1066" s="44"/>
      <c r="H1066" s="44"/>
      <c r="I1066" s="72"/>
      <c r="J1066" s="72"/>
      <c r="K1066" s="72"/>
    </row>
    <row r="1067" spans="2:11" ht="14.25">
      <c r="B1067" s="107"/>
      <c r="E1067" s="44"/>
      <c r="F1067" s="44"/>
      <c r="G1067" s="44"/>
      <c r="H1067" s="44"/>
      <c r="I1067" s="72"/>
      <c r="J1067" s="72"/>
      <c r="K1067" s="72"/>
    </row>
    <row r="1068" spans="1:11" ht="14.25">
      <c r="A1068" s="79"/>
      <c r="B1068" s="107" t="s">
        <v>225</v>
      </c>
      <c r="C1068" s="80"/>
      <c r="D1068" s="79" t="s">
        <v>925</v>
      </c>
      <c r="E1068" s="125">
        <f>E1070+E1089</f>
        <v>77336.20000000001</v>
      </c>
      <c r="F1068" s="125">
        <f>F1070+F1089+F1082</f>
        <v>59000</v>
      </c>
      <c r="G1068" s="125">
        <f>G1070+G1089+G1082</f>
        <v>59000</v>
      </c>
      <c r="H1068" s="125">
        <f>H1070+H1089</f>
        <v>24000</v>
      </c>
      <c r="I1068" s="72">
        <f t="shared" si="152"/>
        <v>76.29027544668602</v>
      </c>
      <c r="J1068" s="72">
        <f t="shared" si="153"/>
        <v>100</v>
      </c>
      <c r="K1068" s="72">
        <f t="shared" si="154"/>
        <v>40.67796610169492</v>
      </c>
    </row>
    <row r="1069" spans="1:11" ht="14.25">
      <c r="A1069" s="79"/>
      <c r="B1069" s="107"/>
      <c r="C1069" s="80"/>
      <c r="D1069" s="79" t="s">
        <v>226</v>
      </c>
      <c r="E1069" s="70"/>
      <c r="F1069" s="73"/>
      <c r="G1069" s="73"/>
      <c r="H1069" s="70"/>
      <c r="I1069" s="72"/>
      <c r="J1069" s="72"/>
      <c r="K1069" s="72"/>
    </row>
    <row r="1070" spans="1:11" ht="14.25">
      <c r="A1070" s="81"/>
      <c r="B1070" s="107" t="s">
        <v>227</v>
      </c>
      <c r="C1070" s="82"/>
      <c r="D1070" s="81" t="s">
        <v>228</v>
      </c>
      <c r="E1070" s="70">
        <f>E1071+E1076</f>
        <v>53680.16</v>
      </c>
      <c r="F1070" s="70">
        <f>F1071+F1076</f>
        <v>49000</v>
      </c>
      <c r="G1070" s="70">
        <f>G1071+G1076</f>
        <v>49000</v>
      </c>
      <c r="H1070" s="70">
        <f>H1071+H1076</f>
        <v>24000</v>
      </c>
      <c r="I1070" s="72">
        <f t="shared" si="152"/>
        <v>91.28139707482242</v>
      </c>
      <c r="J1070" s="72">
        <f t="shared" si="153"/>
        <v>100</v>
      </c>
      <c r="K1070" s="72">
        <f t="shared" si="154"/>
        <v>48.97959183673469</v>
      </c>
    </row>
    <row r="1071" spans="1:11" ht="14.25">
      <c r="A1071" s="81"/>
      <c r="B1071" s="107" t="s">
        <v>229</v>
      </c>
      <c r="C1071" s="82"/>
      <c r="D1071" s="81" t="s">
        <v>230</v>
      </c>
      <c r="E1071" s="70">
        <f>E1073</f>
        <v>29680.16</v>
      </c>
      <c r="F1071" s="70">
        <f>F1073</f>
        <v>25000</v>
      </c>
      <c r="G1071" s="70">
        <f>G1073</f>
        <v>25000</v>
      </c>
      <c r="H1071" s="70">
        <f>H1073</f>
        <v>0</v>
      </c>
      <c r="I1071" s="72">
        <f t="shared" si="152"/>
        <v>84.23135185255066</v>
      </c>
      <c r="J1071" s="72">
        <f t="shared" si="153"/>
        <v>100</v>
      </c>
      <c r="K1071" s="72">
        <f t="shared" si="154"/>
        <v>0</v>
      </c>
    </row>
    <row r="1072" spans="1:11" ht="14.25">
      <c r="A1072" s="81"/>
      <c r="B1072" s="107"/>
      <c r="C1072" s="82">
        <v>3</v>
      </c>
      <c r="D1072" s="81" t="s">
        <v>436</v>
      </c>
      <c r="E1072" s="70">
        <f aca="true" t="shared" si="161" ref="E1072:H1074">E1073</f>
        <v>29680.16</v>
      </c>
      <c r="F1072" s="70">
        <f t="shared" si="161"/>
        <v>25000</v>
      </c>
      <c r="G1072" s="70">
        <f t="shared" si="161"/>
        <v>25000</v>
      </c>
      <c r="H1072" s="70">
        <f t="shared" si="161"/>
        <v>0</v>
      </c>
      <c r="I1072" s="72">
        <f t="shared" si="152"/>
        <v>84.23135185255066</v>
      </c>
      <c r="J1072" s="72">
        <f t="shared" si="153"/>
        <v>100</v>
      </c>
      <c r="K1072" s="72">
        <f t="shared" si="154"/>
        <v>0</v>
      </c>
    </row>
    <row r="1073" spans="1:11" ht="14.25">
      <c r="A1073" s="81"/>
      <c r="B1073" s="107"/>
      <c r="C1073" s="82">
        <v>32</v>
      </c>
      <c r="D1073" s="81" t="s">
        <v>478</v>
      </c>
      <c r="E1073" s="70">
        <f t="shared" si="161"/>
        <v>29680.16</v>
      </c>
      <c r="F1073" s="70">
        <f t="shared" si="161"/>
        <v>25000</v>
      </c>
      <c r="G1073" s="70">
        <f t="shared" si="161"/>
        <v>25000</v>
      </c>
      <c r="H1073" s="70">
        <f t="shared" si="161"/>
        <v>0</v>
      </c>
      <c r="I1073" s="72">
        <f t="shared" si="152"/>
        <v>84.23135185255066</v>
      </c>
      <c r="J1073" s="72">
        <f t="shared" si="153"/>
        <v>100</v>
      </c>
      <c r="K1073" s="72">
        <f t="shared" si="154"/>
        <v>0</v>
      </c>
    </row>
    <row r="1074" spans="1:11" ht="14.25">
      <c r="A1074" s="81"/>
      <c r="B1074" s="107"/>
      <c r="C1074" s="82">
        <v>323</v>
      </c>
      <c r="D1074" s="81" t="s">
        <v>285</v>
      </c>
      <c r="E1074" s="70">
        <f t="shared" si="161"/>
        <v>29680.16</v>
      </c>
      <c r="F1074" s="70">
        <f t="shared" si="161"/>
        <v>25000</v>
      </c>
      <c r="G1074" s="70">
        <f t="shared" si="161"/>
        <v>25000</v>
      </c>
      <c r="H1074" s="70">
        <f t="shared" si="161"/>
        <v>0</v>
      </c>
      <c r="I1074" s="72">
        <f t="shared" si="152"/>
        <v>84.23135185255066</v>
      </c>
      <c r="J1074" s="72">
        <f t="shared" si="153"/>
        <v>100</v>
      </c>
      <c r="K1074" s="72">
        <f t="shared" si="154"/>
        <v>0</v>
      </c>
    </row>
    <row r="1075" spans="1:11" ht="14.25">
      <c r="A1075" s="74" t="s">
        <v>818</v>
      </c>
      <c r="B1075" s="107"/>
      <c r="C1075" s="83">
        <v>3234</v>
      </c>
      <c r="D1075" s="74" t="s">
        <v>807</v>
      </c>
      <c r="E1075" s="69">
        <v>29680.16</v>
      </c>
      <c r="F1075" s="69">
        <v>25000</v>
      </c>
      <c r="G1075" s="69">
        <v>25000</v>
      </c>
      <c r="H1075" s="69">
        <v>0</v>
      </c>
      <c r="I1075" s="72">
        <f t="shared" si="152"/>
        <v>84.23135185255066</v>
      </c>
      <c r="J1075" s="72">
        <f t="shared" si="153"/>
        <v>100</v>
      </c>
      <c r="K1075" s="72">
        <f t="shared" si="154"/>
        <v>0</v>
      </c>
    </row>
    <row r="1076" spans="1:11" ht="14.25">
      <c r="A1076" s="73"/>
      <c r="B1076" s="107" t="s">
        <v>231</v>
      </c>
      <c r="C1076" s="84"/>
      <c r="D1076" s="73" t="s">
        <v>232</v>
      </c>
      <c r="E1076" s="70">
        <f aca="true" t="shared" si="162" ref="E1076:H1077">E1077</f>
        <v>24000</v>
      </c>
      <c r="F1076" s="70">
        <f t="shared" si="162"/>
        <v>24000</v>
      </c>
      <c r="G1076" s="70">
        <f t="shared" si="162"/>
        <v>24000</v>
      </c>
      <c r="H1076" s="70">
        <f t="shared" si="162"/>
        <v>24000</v>
      </c>
      <c r="I1076" s="72">
        <f t="shared" si="152"/>
        <v>100</v>
      </c>
      <c r="J1076" s="72">
        <f t="shared" si="153"/>
        <v>100</v>
      </c>
      <c r="K1076" s="72">
        <f t="shared" si="154"/>
        <v>100</v>
      </c>
    </row>
    <row r="1077" spans="1:11" ht="14.25">
      <c r="A1077" s="73"/>
      <c r="B1077" s="107"/>
      <c r="C1077" s="84">
        <v>3</v>
      </c>
      <c r="D1077" s="73" t="s">
        <v>436</v>
      </c>
      <c r="E1077" s="70">
        <f t="shared" si="162"/>
        <v>24000</v>
      </c>
      <c r="F1077" s="70">
        <f t="shared" si="162"/>
        <v>24000</v>
      </c>
      <c r="G1077" s="70">
        <f t="shared" si="162"/>
        <v>24000</v>
      </c>
      <c r="H1077" s="70">
        <f t="shared" si="162"/>
        <v>24000</v>
      </c>
      <c r="I1077" s="72">
        <f t="shared" si="152"/>
        <v>100</v>
      </c>
      <c r="J1077" s="72">
        <f t="shared" si="153"/>
        <v>100</v>
      </c>
      <c r="K1077" s="72">
        <f t="shared" si="154"/>
        <v>100</v>
      </c>
    </row>
    <row r="1078" spans="1:11" ht="14.25">
      <c r="A1078" s="73"/>
      <c r="B1078" s="107"/>
      <c r="C1078" s="84">
        <v>36</v>
      </c>
      <c r="D1078" s="73" t="s">
        <v>842</v>
      </c>
      <c r="E1078" s="70">
        <f aca="true" t="shared" si="163" ref="E1078:H1079">E1079</f>
        <v>24000</v>
      </c>
      <c r="F1078" s="70">
        <f t="shared" si="163"/>
        <v>24000</v>
      </c>
      <c r="G1078" s="70">
        <f t="shared" si="163"/>
        <v>24000</v>
      </c>
      <c r="H1078" s="70">
        <f t="shared" si="163"/>
        <v>24000</v>
      </c>
      <c r="I1078" s="72">
        <f t="shared" si="152"/>
        <v>100</v>
      </c>
      <c r="J1078" s="72">
        <f t="shared" si="153"/>
        <v>100</v>
      </c>
      <c r="K1078" s="72">
        <f t="shared" si="154"/>
        <v>100</v>
      </c>
    </row>
    <row r="1079" spans="1:11" ht="14.25">
      <c r="A1079" s="73"/>
      <c r="B1079" s="107"/>
      <c r="C1079" s="84">
        <v>363</v>
      </c>
      <c r="D1079" s="73" t="s">
        <v>836</v>
      </c>
      <c r="E1079" s="70">
        <f t="shared" si="163"/>
        <v>24000</v>
      </c>
      <c r="F1079" s="70">
        <f t="shared" si="163"/>
        <v>24000</v>
      </c>
      <c r="G1079" s="70">
        <f t="shared" si="163"/>
        <v>24000</v>
      </c>
      <c r="H1079" s="70">
        <f t="shared" si="163"/>
        <v>24000</v>
      </c>
      <c r="I1079" s="72">
        <f t="shared" si="152"/>
        <v>100</v>
      </c>
      <c r="J1079" s="72">
        <f t="shared" si="153"/>
        <v>100</v>
      </c>
      <c r="K1079" s="72">
        <f t="shared" si="154"/>
        <v>100</v>
      </c>
    </row>
    <row r="1080" spans="1:11" ht="14.25">
      <c r="A1080" s="74" t="s">
        <v>843</v>
      </c>
      <c r="B1080" s="107"/>
      <c r="C1080" s="83">
        <v>3631</v>
      </c>
      <c r="D1080" s="74" t="s">
        <v>844</v>
      </c>
      <c r="E1080" s="69">
        <v>24000</v>
      </c>
      <c r="F1080" s="69">
        <v>24000</v>
      </c>
      <c r="G1080" s="69">
        <v>24000</v>
      </c>
      <c r="H1080" s="69">
        <v>24000</v>
      </c>
      <c r="I1080" s="72">
        <f t="shared" si="152"/>
        <v>100</v>
      </c>
      <c r="J1080" s="72">
        <f t="shared" si="153"/>
        <v>100</v>
      </c>
      <c r="K1080" s="72">
        <f t="shared" si="154"/>
        <v>100</v>
      </c>
    </row>
    <row r="1081" spans="1:11" ht="14.25">
      <c r="A1081" s="59"/>
      <c r="B1081" s="107" t="s">
        <v>164</v>
      </c>
      <c r="C1081" s="57"/>
      <c r="D1081" s="35" t="s">
        <v>165</v>
      </c>
      <c r="E1081" s="69"/>
      <c r="F1081" s="69"/>
      <c r="G1081" s="69"/>
      <c r="H1081" s="69">
        <v>0</v>
      </c>
      <c r="I1081" s="72"/>
      <c r="J1081" s="72"/>
      <c r="K1081" s="72"/>
    </row>
    <row r="1082" spans="1:11" ht="14.25">
      <c r="A1082" s="59"/>
      <c r="B1082" s="107"/>
      <c r="C1082" s="57"/>
      <c r="D1082" s="35" t="s">
        <v>166</v>
      </c>
      <c r="E1082" s="70">
        <f aca="true" t="shared" si="164" ref="E1082:G1086">E1083</f>
        <v>0</v>
      </c>
      <c r="F1082" s="70">
        <f t="shared" si="164"/>
        <v>10000</v>
      </c>
      <c r="G1082" s="70">
        <f t="shared" si="164"/>
        <v>10000</v>
      </c>
      <c r="H1082" s="69">
        <v>0</v>
      </c>
      <c r="I1082" s="72">
        <v>0</v>
      </c>
      <c r="J1082" s="72">
        <f t="shared" si="153"/>
        <v>100</v>
      </c>
      <c r="K1082" s="72">
        <f t="shared" si="154"/>
        <v>0</v>
      </c>
    </row>
    <row r="1083" spans="1:11" ht="14.25">
      <c r="A1083" s="59"/>
      <c r="B1083" s="107" t="s">
        <v>167</v>
      </c>
      <c r="C1083" s="57"/>
      <c r="D1083" s="35" t="s">
        <v>168</v>
      </c>
      <c r="E1083" s="70">
        <f t="shared" si="164"/>
        <v>0</v>
      </c>
      <c r="F1083" s="70">
        <f t="shared" si="164"/>
        <v>10000</v>
      </c>
      <c r="G1083" s="70">
        <f t="shared" si="164"/>
        <v>10000</v>
      </c>
      <c r="H1083" s="69">
        <v>0</v>
      </c>
      <c r="I1083" s="72">
        <v>0</v>
      </c>
      <c r="J1083" s="72">
        <f t="shared" si="153"/>
        <v>100</v>
      </c>
      <c r="K1083" s="72">
        <f t="shared" si="154"/>
        <v>0</v>
      </c>
    </row>
    <row r="1084" spans="1:11" ht="14.25">
      <c r="A1084" s="59"/>
      <c r="B1084" s="107"/>
      <c r="C1084" s="57">
        <v>3</v>
      </c>
      <c r="D1084" s="35" t="s">
        <v>436</v>
      </c>
      <c r="E1084" s="70">
        <f t="shared" si="164"/>
        <v>0</v>
      </c>
      <c r="F1084" s="70">
        <f t="shared" si="164"/>
        <v>10000</v>
      </c>
      <c r="G1084" s="70">
        <f t="shared" si="164"/>
        <v>10000</v>
      </c>
      <c r="H1084" s="69">
        <v>0</v>
      </c>
      <c r="I1084" s="72">
        <v>0</v>
      </c>
      <c r="J1084" s="72">
        <f t="shared" si="153"/>
        <v>100</v>
      </c>
      <c r="K1084" s="72">
        <f t="shared" si="154"/>
        <v>0</v>
      </c>
    </row>
    <row r="1085" spans="1:11" ht="14.25">
      <c r="A1085" s="59"/>
      <c r="B1085" s="107"/>
      <c r="C1085" s="57">
        <v>38</v>
      </c>
      <c r="D1085" s="35" t="s">
        <v>234</v>
      </c>
      <c r="E1085" s="70">
        <f t="shared" si="164"/>
        <v>0</v>
      </c>
      <c r="F1085" s="70">
        <f t="shared" si="164"/>
        <v>10000</v>
      </c>
      <c r="G1085" s="70">
        <f t="shared" si="164"/>
        <v>10000</v>
      </c>
      <c r="H1085" s="69">
        <v>0</v>
      </c>
      <c r="I1085" s="72">
        <v>0</v>
      </c>
      <c r="J1085" s="72">
        <f t="shared" si="153"/>
        <v>100</v>
      </c>
      <c r="K1085" s="72">
        <f t="shared" si="154"/>
        <v>0</v>
      </c>
    </row>
    <row r="1086" spans="1:11" ht="14.25">
      <c r="A1086" s="59"/>
      <c r="B1086" s="107"/>
      <c r="C1086" s="57">
        <v>382</v>
      </c>
      <c r="D1086" s="35" t="s">
        <v>482</v>
      </c>
      <c r="E1086" s="70">
        <f t="shared" si="164"/>
        <v>0</v>
      </c>
      <c r="F1086" s="70">
        <f t="shared" si="164"/>
        <v>10000</v>
      </c>
      <c r="G1086" s="70">
        <f t="shared" si="164"/>
        <v>10000</v>
      </c>
      <c r="H1086" s="69">
        <v>0</v>
      </c>
      <c r="I1086" s="72">
        <v>0</v>
      </c>
      <c r="J1086" s="72">
        <f t="shared" si="153"/>
        <v>100</v>
      </c>
      <c r="K1086" s="72">
        <f t="shared" si="154"/>
        <v>0</v>
      </c>
    </row>
    <row r="1087" spans="1:12" ht="14.25">
      <c r="A1087" s="53">
        <v>179</v>
      </c>
      <c r="B1087" s="107"/>
      <c r="C1087" s="58">
        <v>3821</v>
      </c>
      <c r="D1087" s="44" t="s">
        <v>169</v>
      </c>
      <c r="E1087" s="69">
        <v>0</v>
      </c>
      <c r="F1087" s="69">
        <v>10000</v>
      </c>
      <c r="G1087" s="69">
        <v>10000</v>
      </c>
      <c r="H1087" s="69">
        <v>0</v>
      </c>
      <c r="I1087" s="72">
        <v>0</v>
      </c>
      <c r="J1087" s="72">
        <f t="shared" si="153"/>
        <v>100</v>
      </c>
      <c r="K1087" s="72">
        <f t="shared" si="154"/>
        <v>0</v>
      </c>
      <c r="L1087" s="1" t="s">
        <v>840</v>
      </c>
    </row>
    <row r="1088" spans="1:11" ht="14.25">
      <c r="A1088" s="59"/>
      <c r="B1088" s="107" t="s">
        <v>76</v>
      </c>
      <c r="C1088" s="57"/>
      <c r="D1088" s="35" t="s">
        <v>80</v>
      </c>
      <c r="E1088" s="69"/>
      <c r="F1088" s="69"/>
      <c r="G1088" s="69"/>
      <c r="H1088" s="69">
        <v>0</v>
      </c>
      <c r="I1088" s="72">
        <v>0</v>
      </c>
      <c r="J1088" s="72">
        <v>0</v>
      </c>
      <c r="K1088" s="72">
        <v>0</v>
      </c>
    </row>
    <row r="1089" spans="1:11" ht="14.25">
      <c r="A1089" s="59"/>
      <c r="B1089" s="107"/>
      <c r="C1089" s="57"/>
      <c r="D1089" s="35" t="s">
        <v>81</v>
      </c>
      <c r="E1089" s="70">
        <f aca="true" t="shared" si="165" ref="E1089:H1093">E1090</f>
        <v>23656.04</v>
      </c>
      <c r="F1089" s="70">
        <f aca="true" t="shared" si="166" ref="F1089:G1093">F1090</f>
        <v>0</v>
      </c>
      <c r="G1089" s="70">
        <f t="shared" si="166"/>
        <v>0</v>
      </c>
      <c r="H1089" s="70">
        <f t="shared" si="165"/>
        <v>0</v>
      </c>
      <c r="I1089" s="72">
        <f t="shared" si="152"/>
        <v>0</v>
      </c>
      <c r="J1089" s="72">
        <v>0</v>
      </c>
      <c r="K1089" s="72">
        <v>0</v>
      </c>
    </row>
    <row r="1090" spans="1:11" ht="14.25">
      <c r="A1090" s="59"/>
      <c r="B1090" s="107" t="s">
        <v>77</v>
      </c>
      <c r="C1090" s="57"/>
      <c r="D1090" s="35" t="s">
        <v>82</v>
      </c>
      <c r="E1090" s="70">
        <f t="shared" si="165"/>
        <v>23656.04</v>
      </c>
      <c r="F1090" s="70">
        <f t="shared" si="166"/>
        <v>0</v>
      </c>
      <c r="G1090" s="70">
        <f t="shared" si="166"/>
        <v>0</v>
      </c>
      <c r="H1090" s="70">
        <f t="shared" si="165"/>
        <v>0</v>
      </c>
      <c r="I1090" s="72">
        <f t="shared" si="152"/>
        <v>0</v>
      </c>
      <c r="J1090" s="72">
        <v>0</v>
      </c>
      <c r="K1090" s="72">
        <v>0</v>
      </c>
    </row>
    <row r="1091" spans="1:11" ht="14.25">
      <c r="A1091" s="59"/>
      <c r="B1091" s="107"/>
      <c r="C1091" s="57">
        <v>3</v>
      </c>
      <c r="D1091" s="35" t="s">
        <v>436</v>
      </c>
      <c r="E1091" s="70">
        <f t="shared" si="165"/>
        <v>23656.04</v>
      </c>
      <c r="F1091" s="70">
        <f t="shared" si="166"/>
        <v>0</v>
      </c>
      <c r="G1091" s="70">
        <f t="shared" si="166"/>
        <v>0</v>
      </c>
      <c r="H1091" s="70">
        <f t="shared" si="165"/>
        <v>0</v>
      </c>
      <c r="I1091" s="72">
        <f t="shared" si="152"/>
        <v>0</v>
      </c>
      <c r="J1091" s="72">
        <v>0</v>
      </c>
      <c r="K1091" s="72">
        <v>0</v>
      </c>
    </row>
    <row r="1092" spans="1:11" ht="14.25">
      <c r="A1092" s="59"/>
      <c r="B1092" s="107"/>
      <c r="C1092" s="57">
        <v>38</v>
      </c>
      <c r="D1092" s="35" t="s">
        <v>459</v>
      </c>
      <c r="E1092" s="70">
        <f t="shared" si="165"/>
        <v>23656.04</v>
      </c>
      <c r="F1092" s="70">
        <f t="shared" si="166"/>
        <v>0</v>
      </c>
      <c r="G1092" s="70">
        <f t="shared" si="166"/>
        <v>0</v>
      </c>
      <c r="H1092" s="70">
        <f t="shared" si="165"/>
        <v>0</v>
      </c>
      <c r="I1092" s="72">
        <f t="shared" si="152"/>
        <v>0</v>
      </c>
      <c r="J1092" s="72">
        <v>0</v>
      </c>
      <c r="K1092" s="72">
        <v>0</v>
      </c>
    </row>
    <row r="1093" spans="1:11" ht="14.25">
      <c r="A1093" s="59"/>
      <c r="B1093" s="107"/>
      <c r="C1093" s="57">
        <v>382</v>
      </c>
      <c r="D1093" s="35" t="s">
        <v>489</v>
      </c>
      <c r="E1093" s="70">
        <f t="shared" si="165"/>
        <v>23656.04</v>
      </c>
      <c r="F1093" s="70">
        <f t="shared" si="166"/>
        <v>0</v>
      </c>
      <c r="G1093" s="70">
        <f t="shared" si="166"/>
        <v>0</v>
      </c>
      <c r="H1093" s="70">
        <f t="shared" si="165"/>
        <v>0</v>
      </c>
      <c r="I1093" s="72">
        <f t="shared" si="152"/>
        <v>0</v>
      </c>
      <c r="J1093" s="72">
        <v>0</v>
      </c>
      <c r="K1093" s="72">
        <v>0</v>
      </c>
    </row>
    <row r="1094" spans="1:11" ht="14.25">
      <c r="A1094" s="53" t="s">
        <v>78</v>
      </c>
      <c r="B1094" s="107"/>
      <c r="C1094" s="58">
        <v>3821</v>
      </c>
      <c r="D1094" s="44" t="s">
        <v>79</v>
      </c>
      <c r="E1094" s="69">
        <v>23656.04</v>
      </c>
      <c r="F1094" s="69">
        <v>0</v>
      </c>
      <c r="G1094" s="69">
        <v>0</v>
      </c>
      <c r="H1094" s="69">
        <v>0</v>
      </c>
      <c r="I1094" s="72">
        <f t="shared" si="152"/>
        <v>0</v>
      </c>
      <c r="J1094" s="72">
        <v>0</v>
      </c>
      <c r="K1094" s="72">
        <v>0</v>
      </c>
    </row>
    <row r="1095" spans="5:11" ht="14.25">
      <c r="E1095" s="44"/>
      <c r="F1095" s="44"/>
      <c r="G1095" s="44"/>
      <c r="H1095" s="44"/>
      <c r="I1095" s="72"/>
      <c r="J1095" s="72"/>
      <c r="K1095" s="72"/>
    </row>
    <row r="1096" spans="1:11" s="2" customFormat="1" ht="15">
      <c r="A1096" s="59"/>
      <c r="B1096" s="12"/>
      <c r="C1096" s="57"/>
      <c r="D1096" s="12" t="s">
        <v>233</v>
      </c>
      <c r="E1096" s="38">
        <f>E269+E359+E454+E484+E539+E687+E773+E858+E918+E989+E1068</f>
        <v>13133026.869999997</v>
      </c>
      <c r="F1096" s="38">
        <f>F269+F359+F454+F484+F539+F687+F773+F858+F918+F989+F1068</f>
        <v>14450000</v>
      </c>
      <c r="G1096" s="38">
        <f>G269+G359+G454+G484+G539+G687+G773+G858+G918+G989+G1068</f>
        <v>14450000</v>
      </c>
      <c r="H1096" s="38">
        <f>H269+H359+H454+H484+H539+H687+H773+H858+H918+H989+H1068</f>
        <v>15555800</v>
      </c>
      <c r="I1096" s="72">
        <f>F1096/E1096*100</f>
        <v>110.02794818769759</v>
      </c>
      <c r="J1096" s="72">
        <f>G1096/F1096*100</f>
        <v>100</v>
      </c>
      <c r="K1096" s="72">
        <f>H1096/G1096*100</f>
        <v>107.65259515570935</v>
      </c>
    </row>
    <row r="1097" spans="1:9" s="2" customFormat="1" ht="15">
      <c r="A1097" s="59"/>
      <c r="B1097" s="12"/>
      <c r="C1097" s="57"/>
      <c r="D1097" s="12"/>
      <c r="E1097" s="12"/>
      <c r="F1097" s="12"/>
      <c r="G1097" s="12"/>
      <c r="H1097" s="38"/>
      <c r="I1097" s="38"/>
    </row>
    <row r="1098" spans="1:9" s="2" customFormat="1" ht="15">
      <c r="A1098" s="59"/>
      <c r="B1098" s="12"/>
      <c r="C1098" s="57"/>
      <c r="D1098" s="12"/>
      <c r="E1098" s="12"/>
      <c r="F1098" s="12"/>
      <c r="G1098" s="12"/>
      <c r="H1098" s="38"/>
      <c r="I1098" s="38"/>
    </row>
    <row r="1099" spans="1:9" s="2" customFormat="1" ht="15">
      <c r="A1099" s="59"/>
      <c r="B1099" s="12"/>
      <c r="C1099" s="57"/>
      <c r="D1099" s="12"/>
      <c r="E1099" s="12"/>
      <c r="F1099" s="12"/>
      <c r="G1099" s="12"/>
      <c r="H1099" s="38"/>
      <c r="I1099" s="38"/>
    </row>
    <row r="1100" spans="1:9" s="2" customFormat="1" ht="15">
      <c r="A1100" s="59"/>
      <c r="B1100" s="12"/>
      <c r="C1100" s="57"/>
      <c r="D1100" s="12"/>
      <c r="E1100" s="12"/>
      <c r="F1100" s="12"/>
      <c r="G1100" s="12"/>
      <c r="H1100" s="38"/>
      <c r="I1100" s="38"/>
    </row>
    <row r="1101" spans="1:11" s="2" customFormat="1" ht="15">
      <c r="A1101" s="59"/>
      <c r="B1101" s="12"/>
      <c r="C1101" s="57"/>
      <c r="D1101" s="12"/>
      <c r="E1101" s="12"/>
      <c r="F1101" s="12"/>
      <c r="G1101" s="12"/>
      <c r="H1101" s="38"/>
      <c r="I1101" s="38"/>
      <c r="K1101" s="2" t="s">
        <v>840</v>
      </c>
    </row>
    <row r="1102" spans="1:9" s="2" customFormat="1" ht="15">
      <c r="A1102" s="59"/>
      <c r="B1102" s="12"/>
      <c r="C1102" s="57"/>
      <c r="D1102" s="12"/>
      <c r="E1102" s="12"/>
      <c r="F1102" s="12"/>
      <c r="G1102" s="12"/>
      <c r="H1102" s="38"/>
      <c r="I1102" s="38"/>
    </row>
    <row r="1103" spans="1:9" s="2" customFormat="1" ht="15">
      <c r="A1103" s="59"/>
      <c r="B1103" s="12"/>
      <c r="C1103" s="57"/>
      <c r="D1103" s="12"/>
      <c r="E1103" s="12"/>
      <c r="F1103" s="12"/>
      <c r="G1103" s="12"/>
      <c r="H1103" s="38"/>
      <c r="I1103" s="38"/>
    </row>
    <row r="1104" spans="1:9" s="2" customFormat="1" ht="15">
      <c r="A1104" s="59"/>
      <c r="B1104" s="12"/>
      <c r="C1104" s="57"/>
      <c r="D1104" s="12"/>
      <c r="E1104" s="12"/>
      <c r="F1104" s="11" t="s">
        <v>823</v>
      </c>
      <c r="G1104" s="38"/>
      <c r="H1104" s="11"/>
      <c r="I1104" s="38"/>
    </row>
    <row r="1105" spans="1:9" s="2" customFormat="1" ht="15">
      <c r="A1105" s="59"/>
      <c r="B1105" s="12"/>
      <c r="C1105" s="57"/>
      <c r="D1105" s="12"/>
      <c r="E1105" s="12"/>
      <c r="F1105" s="38"/>
      <c r="G1105" s="38"/>
      <c r="H1105" s="38"/>
      <c r="I1105" s="38"/>
    </row>
    <row r="1106" spans="1:9" s="2" customFormat="1" ht="15">
      <c r="A1106" s="59"/>
      <c r="B1106" s="12"/>
      <c r="C1106" s="57"/>
      <c r="D1106" s="12"/>
      <c r="E1106" s="12"/>
      <c r="F1106" s="38"/>
      <c r="G1106" s="38"/>
      <c r="H1106" s="38"/>
      <c r="I1106" s="38"/>
    </row>
    <row r="1107" spans="1:9" s="2" customFormat="1" ht="15">
      <c r="A1107" s="76"/>
      <c r="B1107" s="12"/>
      <c r="C1107" s="11"/>
      <c r="D1107" s="12"/>
      <c r="E1107" s="11"/>
      <c r="F1107" s="38" t="s">
        <v>587</v>
      </c>
      <c r="G1107" s="38"/>
      <c r="H1107" s="38"/>
      <c r="I1107" s="38"/>
    </row>
    <row r="1108" spans="1:9" s="2" customFormat="1" ht="15">
      <c r="A1108" s="59"/>
      <c r="B1108" s="12"/>
      <c r="C1108" s="57"/>
      <c r="D1108" s="12"/>
      <c r="E1108" s="12"/>
      <c r="F1108" s="12"/>
      <c r="G1108" s="12"/>
      <c r="H1108" s="38"/>
      <c r="I1108" s="38"/>
    </row>
    <row r="1109" s="133" customFormat="1" ht="15" customHeight="1">
      <c r="A1109" s="133" t="s">
        <v>47</v>
      </c>
    </row>
    <row r="1110" s="9" customFormat="1" ht="15" customHeight="1"/>
    <row r="1111" spans="6:8" s="9" customFormat="1" ht="15" customHeight="1">
      <c r="F1111" s="116"/>
      <c r="H1111" s="116"/>
    </row>
    <row r="1112" s="9" customFormat="1" ht="15" customHeight="1"/>
    <row r="1113" spans="1:9" s="2" customFormat="1" ht="15">
      <c r="A1113" s="115"/>
      <c r="B1113" s="115"/>
      <c r="C1113" s="109"/>
      <c r="D1113" s="115"/>
      <c r="E1113" s="12"/>
      <c r="F1113" s="12"/>
      <c r="G1113" s="12"/>
      <c r="H1113" s="13"/>
      <c r="I1113" s="13"/>
    </row>
    <row r="1114" s="133" customFormat="1" ht="15" customHeight="1">
      <c r="A1114" s="133" t="s">
        <v>840</v>
      </c>
    </row>
    <row r="1115" s="133" customFormat="1" ht="15" customHeight="1">
      <c r="A1115" s="133" t="s">
        <v>40</v>
      </c>
    </row>
    <row r="1116" s="9" customFormat="1" ht="15" customHeight="1">
      <c r="A1116" s="9" t="s">
        <v>41</v>
      </c>
    </row>
    <row r="1117" s="133" customFormat="1" ht="15" customHeight="1">
      <c r="A1117" s="133" t="s">
        <v>42</v>
      </c>
    </row>
    <row r="1118" spans="1:11" s="2" customFormat="1" ht="15">
      <c r="A1118" s="59"/>
      <c r="B1118" s="12"/>
      <c r="C1118" s="57"/>
      <c r="D1118" s="12"/>
      <c r="E1118" s="12"/>
      <c r="F1118" s="12"/>
      <c r="G1118" s="92" t="s">
        <v>120</v>
      </c>
      <c r="H1118" s="92"/>
      <c r="J1118" s="92"/>
      <c r="K1118" s="92"/>
    </row>
    <row r="1119" spans="7:11" ht="15">
      <c r="G1119" s="92" t="s">
        <v>893</v>
      </c>
      <c r="H1119" s="92"/>
      <c r="I1119" s="1"/>
      <c r="J1119" s="92"/>
      <c r="K1119" s="92"/>
    </row>
    <row r="1120" spans="7:10" ht="15">
      <c r="G1120" s="92" t="s">
        <v>121</v>
      </c>
      <c r="H1120" s="1"/>
      <c r="I1120" s="1"/>
      <c r="J1120" s="92"/>
    </row>
    <row r="1124" ht="9.75" customHeight="1"/>
  </sheetData>
  <mergeCells count="12">
    <mergeCell ref="A1115:IV1115"/>
    <mergeCell ref="A207:IV207"/>
    <mergeCell ref="A1117:IV1117"/>
    <mergeCell ref="A262:IV262"/>
    <mergeCell ref="A1109:IV1109"/>
    <mergeCell ref="A1114:IV1114"/>
    <mergeCell ref="A2:IV2"/>
    <mergeCell ref="A3:IV3"/>
    <mergeCell ref="A8:IV8"/>
    <mergeCell ref="A211:IV211"/>
    <mergeCell ref="A13:IV13"/>
    <mergeCell ref="A41:IV41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2008-12-02T07:36:58Z</cp:lastPrinted>
  <dcterms:created xsi:type="dcterms:W3CDTF">2003-02-11T15:53:55Z</dcterms:created>
  <dcterms:modified xsi:type="dcterms:W3CDTF">2009-01-23T12:57:02Z</dcterms:modified>
  <cp:category/>
  <cp:version/>
  <cp:contentType/>
  <cp:contentStatus/>
</cp:coreProperties>
</file>