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1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/>
  <calcPr fullCalcOnLoad="1"/>
</workbook>
</file>

<file path=xl/sharedStrings.xml><?xml version="1.0" encoding="utf-8"?>
<sst xmlns="http://schemas.openxmlformats.org/spreadsheetml/2006/main" count="1902" uniqueCount="941">
  <si>
    <t>A101501</t>
  </si>
  <si>
    <t>A101502</t>
  </si>
  <si>
    <t>1016</t>
  </si>
  <si>
    <t xml:space="preserve"> AKTIVNOST: Sufinanciranje u poljoprivredi</t>
  </si>
  <si>
    <t>PROGRAM: Poticanje u poljoprivredi</t>
  </si>
  <si>
    <t xml:space="preserve"> AKTIVNOST: Subvencioniranje kamate</t>
  </si>
  <si>
    <t>A101601</t>
  </si>
  <si>
    <t>1017</t>
  </si>
  <si>
    <t>PROGRAM:  Promicanje i razvoj turizma</t>
  </si>
  <si>
    <t>K101701</t>
  </si>
  <si>
    <t>A101702</t>
  </si>
  <si>
    <t>AKTIVNOST:Turistička promidžba</t>
  </si>
  <si>
    <t>A100215</t>
  </si>
  <si>
    <t xml:space="preserve"> AKTIVNOST: Klub liječenih alkoholičara Donja Stubi</t>
  </si>
  <si>
    <t>Funkcijska: 0473 Turizam</t>
  </si>
  <si>
    <t xml:space="preserve"> PROGRAM: Održavanje i proširenje kom.infrastrukture</t>
  </si>
  <si>
    <t>1021</t>
  </si>
  <si>
    <t>01025</t>
  </si>
  <si>
    <t>AKTIVNOST: Održavanje javnih putova i neraz.cesta</t>
  </si>
  <si>
    <t>PROJEKT: Asfaltiranje javnih putova</t>
  </si>
  <si>
    <t>PROJEKT: Izgradnja nogostupa</t>
  </si>
  <si>
    <t>A102102</t>
  </si>
  <si>
    <t>K102103</t>
  </si>
  <si>
    <t>K102105</t>
  </si>
  <si>
    <t>PROGRAM: Prostorno planiranje</t>
  </si>
  <si>
    <t>1023</t>
  </si>
  <si>
    <t>A102301</t>
  </si>
  <si>
    <t>AKTIVNOST: Geodetsko -  katastarske usluge</t>
  </si>
  <si>
    <t>01030</t>
  </si>
  <si>
    <t>PROGRAM - kanalizacijski sustav</t>
  </si>
  <si>
    <t>1030</t>
  </si>
  <si>
    <t>AKTIVNOST:Održavanje kanalizacijskog sustava</t>
  </si>
  <si>
    <t>A103001</t>
  </si>
  <si>
    <t>K103002</t>
  </si>
  <si>
    <t xml:space="preserve">PROJEKT- Izgradnja kanalizacije </t>
  </si>
  <si>
    <t>PROGRAM - Parkovi</t>
  </si>
  <si>
    <t>1031</t>
  </si>
  <si>
    <t xml:space="preserve"> AKTIVNOST - Uređenje i održavanje parkova i </t>
  </si>
  <si>
    <t>A103101</t>
  </si>
  <si>
    <t>na mreži Zagorskog vodovoda</t>
  </si>
  <si>
    <t>IZVOR FINANCIRANJA: Opći prihodi i primici</t>
  </si>
  <si>
    <t>prihodi za posebne namjene</t>
  </si>
  <si>
    <t>IZVOR FINANCIRANJA: Opći prihodi i primici,</t>
  </si>
  <si>
    <t>prihodi za posebne namjene, pomoći</t>
  </si>
  <si>
    <t xml:space="preserve">prihodi za posebne namjene </t>
  </si>
  <si>
    <t xml:space="preserve">IZVOR FINANCIRANJA: Opći prihodi i primici, </t>
  </si>
  <si>
    <t>prihodi za posebne namjene, vlastiti prihodi</t>
  </si>
  <si>
    <t>donacije</t>
  </si>
  <si>
    <t>pomoći</t>
  </si>
  <si>
    <t>IZVOR FINANCIRANJA: Opći prihodi i primici, donacije</t>
  </si>
  <si>
    <t>Stubičke Toplice</t>
  </si>
  <si>
    <t>K106204</t>
  </si>
  <si>
    <t>Predsjednik Općinskog vijeća</t>
  </si>
  <si>
    <t>Stjepan Sokač</t>
  </si>
  <si>
    <t>A100213</t>
  </si>
  <si>
    <t xml:space="preserve"> AKTIVNOST: Udruga dragovolj. i veterana domov.rata</t>
  </si>
  <si>
    <t>1013</t>
  </si>
  <si>
    <t>PROGRAM: Zaštita i spašavanje</t>
  </si>
  <si>
    <t>K101301</t>
  </si>
  <si>
    <t>spašavanja</t>
  </si>
  <si>
    <t>PROJEKT: Izrada procjene ugroženosti i plana zaštite i</t>
  </si>
  <si>
    <t>PROJEKT:Nabava strojeva i opreme za uređenje parkova</t>
  </si>
  <si>
    <t>A103202</t>
  </si>
  <si>
    <t>AKTIVNOST: nabava koševa za smeće</t>
  </si>
  <si>
    <t>PROJEKT: Izgradnja prilazne ceste i parkirališta</t>
  </si>
  <si>
    <t>K106205</t>
  </si>
  <si>
    <t>K106004</t>
  </si>
  <si>
    <t>K106005</t>
  </si>
  <si>
    <t>2010.</t>
  </si>
  <si>
    <t>PLAN</t>
  </si>
  <si>
    <t>1080</t>
  </si>
  <si>
    <t>PROGRAM: Dodatne usluge u zdravstvu</t>
  </si>
  <si>
    <t>A100202</t>
  </si>
  <si>
    <t>AKTIVNOST:Potpora radu Udruzi slijepih KZŽ</t>
  </si>
  <si>
    <t>u naselju Pila</t>
  </si>
  <si>
    <t>K103104</t>
  </si>
  <si>
    <t>RASHODI ZA NABVU NEFINANCIJSKE IMOVINE</t>
  </si>
  <si>
    <t>1040</t>
  </si>
  <si>
    <t>PROGRAM: Opskrba pitkom vodom</t>
  </si>
  <si>
    <t>A104001</t>
  </si>
  <si>
    <t xml:space="preserve"> AKTIVNOST: Lokalni vodovod Sljeme-Pila-Strmec</t>
  </si>
  <si>
    <t>1041</t>
  </si>
  <si>
    <t>A104101</t>
  </si>
  <si>
    <t xml:space="preserve"> PROGRAM - Javna rasvjeta</t>
  </si>
  <si>
    <t>AKTIVNOST: Funkcioniranje javne rasvjete</t>
  </si>
  <si>
    <t>1012</t>
  </si>
  <si>
    <t>A101201</t>
  </si>
  <si>
    <t>Funkcijska: 036 Rashodi za javni red i sigurnost koji nisu</t>
  </si>
  <si>
    <t>drugdje svrstani</t>
  </si>
  <si>
    <t>A102001</t>
  </si>
  <si>
    <t xml:space="preserve">AKTIVNOST: Tekuće održavanje mjesnog  doma  </t>
  </si>
  <si>
    <t>u Strmcu</t>
  </si>
  <si>
    <t>RASHODI ZA USLUGE</t>
  </si>
  <si>
    <t xml:space="preserve"> AKTIVNOST : Donacija župnom uredu Sv. Josipa</t>
  </si>
  <si>
    <t>K104102</t>
  </si>
  <si>
    <t>PROJEKT: Izgradnja javne rasvjete</t>
  </si>
  <si>
    <t xml:space="preserve"> PROGRAM:Dječja igrališta</t>
  </si>
  <si>
    <t>1042</t>
  </si>
  <si>
    <t>AKTIVNOST: Nabava opreme za dječja igrališta</t>
  </si>
  <si>
    <t>01035</t>
  </si>
  <si>
    <t>K104003</t>
  </si>
  <si>
    <t xml:space="preserve">PROJEKT: Proširenje vodovodne mreže </t>
  </si>
  <si>
    <t>K104202</t>
  </si>
  <si>
    <t>PRIHODI OD PRODAJE PRIJEVOZNIH SREDSTAVA</t>
  </si>
  <si>
    <t>01040</t>
  </si>
  <si>
    <t>1050</t>
  </si>
  <si>
    <t>AKTIVNOST: Sufin.šport.udruga i dr. šport.aktivnosti</t>
  </si>
  <si>
    <t>A105001</t>
  </si>
  <si>
    <t>AKTIVNOST: Sufinanciranje udruga u kulturi</t>
  </si>
  <si>
    <t>A105002</t>
  </si>
  <si>
    <t>AKTIVNOST: Sufinanciranje manifestacija</t>
  </si>
  <si>
    <t>A105003</t>
  </si>
  <si>
    <t xml:space="preserve"> PROGRAM - Poticanje i promicanje kulturnog razvikta</t>
  </si>
  <si>
    <t>A105004</t>
  </si>
  <si>
    <t>01045</t>
  </si>
  <si>
    <t>1060</t>
  </si>
  <si>
    <t>A106002</t>
  </si>
  <si>
    <t xml:space="preserve"> AKTIVNOST: Sufinanciranje rada male škole</t>
  </si>
  <si>
    <t>A106003</t>
  </si>
  <si>
    <t>1061</t>
  </si>
  <si>
    <t xml:space="preserve"> AKTIVNOST: Darovi djeci za Sv. Nikolu</t>
  </si>
  <si>
    <t>A106101</t>
  </si>
  <si>
    <t>A106102</t>
  </si>
  <si>
    <t>A106103</t>
  </si>
  <si>
    <t xml:space="preserve">AKTIVNOST: Odgoj i obrazovanje za okoliš </t>
  </si>
  <si>
    <t>1062</t>
  </si>
  <si>
    <t>PROGRAM  -Osnovna škola</t>
  </si>
  <si>
    <t xml:space="preserve"> PROGRAM - Predškolsko obrazovanje</t>
  </si>
  <si>
    <t>01050</t>
  </si>
  <si>
    <t>1070</t>
  </si>
  <si>
    <t xml:space="preserve"> PROGRAM: Socijalna skrb i druge pomoći</t>
  </si>
  <si>
    <t>A107001</t>
  </si>
  <si>
    <t xml:space="preserve"> AKTIVNOST:Podmirenje troškova stanovanja</t>
  </si>
  <si>
    <t>A107003</t>
  </si>
  <si>
    <t>AKTIVNOST:Stipendije učenicima i studentima</t>
  </si>
  <si>
    <t>A107004</t>
  </si>
  <si>
    <t>AKTIVNOST:Školska kuhinja-soc.ugroženoj djeci</t>
  </si>
  <si>
    <t>A107005</t>
  </si>
  <si>
    <t xml:space="preserve"> AKTIVNOST: Pogrebni troškovi</t>
  </si>
  <si>
    <t>A107006</t>
  </si>
  <si>
    <t>AKTIVNOST:Poklon paketi-namirnice i kuć.potrepštine</t>
  </si>
  <si>
    <t>A107007</t>
  </si>
  <si>
    <t>AKTIVNOST:Ljetovanje djece i maturalno putovanje</t>
  </si>
  <si>
    <t>A107008</t>
  </si>
  <si>
    <t xml:space="preserve">AKTIVNOST:Jednokratna pomoć za treće i svako dalje </t>
  </si>
  <si>
    <t>A107009</t>
  </si>
  <si>
    <t>AKTIVNOST:Sufinanciranje toškova prijevoza</t>
  </si>
  <si>
    <t>1071</t>
  </si>
  <si>
    <t>PROGRAM - DONACIJA UDRUZI OD POSEB.ZNAČAJA</t>
  </si>
  <si>
    <t>A107101</t>
  </si>
  <si>
    <t xml:space="preserve"> AKTIVNOST: Crveni križ</t>
  </si>
  <si>
    <t>A100302</t>
  </si>
  <si>
    <t>K100303</t>
  </si>
  <si>
    <t>A100101</t>
  </si>
  <si>
    <t>AKTIVNOST: Čišćenje potoka od Pile do Strmca Stubičkog</t>
  </si>
  <si>
    <t>PROJEKT:Nabava opreme za reciklažno dvorište</t>
  </si>
  <si>
    <t>i Pila</t>
  </si>
  <si>
    <t xml:space="preserve"> AKTIVNOST: Tekuće donacije za DVD Strmec Stubički  </t>
  </si>
  <si>
    <t>PROGRAM: Mjesni domovi Strmec Stubički i Pila</t>
  </si>
  <si>
    <t>Pila-Strmec Stubički-Stubičke Toplice</t>
  </si>
  <si>
    <t>Stubički</t>
  </si>
  <si>
    <t xml:space="preserve">RASHODI ZA NABAVU PROIZVEDENE  </t>
  </si>
  <si>
    <t>K103003</t>
  </si>
  <si>
    <t xml:space="preserve">PROJEKT: Izrada glavnog projekta i igradnja kolektora </t>
  </si>
  <si>
    <t>GRAĐEVINSKI OBJEKTI</t>
  </si>
  <si>
    <t>A103105</t>
  </si>
  <si>
    <t>POSTROJENJA I OPREMA</t>
  </si>
  <si>
    <t>K106001</t>
  </si>
  <si>
    <t>RASHODI ZA NABAVU PROIZVEDENE  IMOVINE</t>
  </si>
  <si>
    <t>A107010</t>
  </si>
  <si>
    <t>AKTIVNOST:Pomoć i njega u kući-dostava toplih obroka</t>
  </si>
  <si>
    <t>A101503</t>
  </si>
  <si>
    <t xml:space="preserve"> AKTIVNOST: Subvencioniranje poljopriveredne proizv.</t>
  </si>
  <si>
    <t xml:space="preserve"> AKTIVNOST: Provođenje deratizacije, čišćenje</t>
  </si>
  <si>
    <t>divljih deponija i poslovi higijeničarske službe</t>
  </si>
  <si>
    <t>1022</t>
  </si>
  <si>
    <t>PROGRAM: Izrada DPU-a, nabava zemljišta i izgradnja</t>
  </si>
  <si>
    <t>groblja</t>
  </si>
  <si>
    <t>K102201</t>
  </si>
  <si>
    <t xml:space="preserve">PROJEKT: Izrada DPU za groblje </t>
  </si>
  <si>
    <t>1020</t>
  </si>
  <si>
    <t>1032</t>
  </si>
  <si>
    <t>PROGRAM: Gospodarenje otpadom</t>
  </si>
  <si>
    <t>K103200</t>
  </si>
  <si>
    <t>PROJEKT: Izgradnja reciklažnog dvorišta</t>
  </si>
  <si>
    <t>K103201</t>
  </si>
  <si>
    <t>K104005</t>
  </si>
  <si>
    <t xml:space="preserve">PROJEKT: kupovina zemljišta u šumi gora  </t>
  </si>
  <si>
    <t xml:space="preserve">Kulmerica za kaptaže izvora </t>
  </si>
  <si>
    <t>PROJEKT: Dječji vrtić - Nabava zemljišta i izgradnja</t>
  </si>
  <si>
    <t>01055</t>
  </si>
  <si>
    <t>A108002</t>
  </si>
  <si>
    <t>AKTIVNOST: Poteškoće u razvoju</t>
  </si>
  <si>
    <t>SVEUKUPNO:</t>
  </si>
  <si>
    <t>DONACIJE I OSTALI RASHODI</t>
  </si>
  <si>
    <t>Tekuće donacije u novcu</t>
  </si>
  <si>
    <t>MATERIJALNI RASHODI</t>
  </si>
  <si>
    <t>Rashodi za materijal i energiju</t>
  </si>
  <si>
    <t>Ostali materijal - civilna zaštita</t>
  </si>
  <si>
    <t>POZ.</t>
  </si>
  <si>
    <t>RAZRED</t>
  </si>
  <si>
    <t>POD</t>
  </si>
  <si>
    <t>SKUP.</t>
  </si>
  <si>
    <t>ODJE</t>
  </si>
  <si>
    <t>LJAK</t>
  </si>
  <si>
    <t>OSNOVNI</t>
  </si>
  <si>
    <t xml:space="preserve">R A S H O D I </t>
  </si>
  <si>
    <t>RAČUN</t>
  </si>
  <si>
    <t>RASHODI ZA ZAPOSLENE</t>
  </si>
  <si>
    <t>Plaće</t>
  </si>
  <si>
    <t>Plaća za redovan rad</t>
  </si>
  <si>
    <t>Ostali rashodi za zaposlene</t>
  </si>
  <si>
    <t>02.</t>
  </si>
  <si>
    <t>Doprinosi na plaće</t>
  </si>
  <si>
    <t>Doprinosi za zdravstveno osiguranje</t>
  </si>
  <si>
    <t>Doprinosi za zapošljavanje</t>
  </si>
  <si>
    <t>05.</t>
  </si>
  <si>
    <t>Službena putovanja</t>
  </si>
  <si>
    <t>Dnevnice za službeni put u zemlji</t>
  </si>
  <si>
    <t>06.</t>
  </si>
  <si>
    <t>Naknade za prijevoz na službenom putu u zemlji</t>
  </si>
  <si>
    <t>život</t>
  </si>
  <si>
    <t>08.</t>
  </si>
  <si>
    <t>09.</t>
  </si>
  <si>
    <t>Seminari, savjetovanja i simpoziji</t>
  </si>
  <si>
    <t>10.</t>
  </si>
  <si>
    <t>Uredski materijal i ostali materijalni rashodi</t>
  </si>
  <si>
    <t>Literatura (publikacije, časopisi, glasila, knjige</t>
  </si>
  <si>
    <t>i ostalo</t>
  </si>
  <si>
    <t>Materijal za higijenske potrebe i njegu</t>
  </si>
  <si>
    <t>Energija</t>
  </si>
  <si>
    <t>Električna energija</t>
  </si>
  <si>
    <t>Ostali materijal</t>
  </si>
  <si>
    <t>Plin</t>
  </si>
  <si>
    <t>Motorni benzin i dizel gorivo</t>
  </si>
  <si>
    <t>Sitni inventar i auto gume</t>
  </si>
  <si>
    <t>11.</t>
  </si>
  <si>
    <t>21.</t>
  </si>
  <si>
    <t>20.</t>
  </si>
  <si>
    <t>19.</t>
  </si>
  <si>
    <t>17.</t>
  </si>
  <si>
    <t>16.</t>
  </si>
  <si>
    <t>15.</t>
  </si>
  <si>
    <t>14.</t>
  </si>
  <si>
    <t>12.</t>
  </si>
  <si>
    <t>Rashodi za usluge</t>
  </si>
  <si>
    <t>Usluge telefona, pošte i prijevoza</t>
  </si>
  <si>
    <t>Usluge telefona, telefaksa</t>
  </si>
  <si>
    <t>Poštarina (pisma, tiskanice i slično)</t>
  </si>
  <si>
    <t>građevinskih objekata</t>
  </si>
  <si>
    <t>postrojenja i opreme</t>
  </si>
  <si>
    <t>prijevoznih sredstava</t>
  </si>
  <si>
    <t>Usluge promidžbe i informiranja</t>
  </si>
  <si>
    <t>Komunalne usluge</t>
  </si>
  <si>
    <t>Opskrba vodom</t>
  </si>
  <si>
    <t>Ostale komunalne usluge</t>
  </si>
  <si>
    <t>Zakupnine i najamnine</t>
  </si>
  <si>
    <t>Intelektualne i osobne usluge</t>
  </si>
  <si>
    <t>Računalne usluge</t>
  </si>
  <si>
    <t>Film i izrada fotografije</t>
  </si>
  <si>
    <t>Usluge pri registraciji prijevoznih sredstava</t>
  </si>
  <si>
    <t>Ostale nespomenute usluge</t>
  </si>
  <si>
    <t>Ostale usluge</t>
  </si>
  <si>
    <t>22.</t>
  </si>
  <si>
    <t>23.</t>
  </si>
  <si>
    <t>25.</t>
  </si>
  <si>
    <t>26.</t>
  </si>
  <si>
    <t>27.</t>
  </si>
  <si>
    <t>29.</t>
  </si>
  <si>
    <t>30.</t>
  </si>
  <si>
    <t>31.</t>
  </si>
  <si>
    <t>34.</t>
  </si>
  <si>
    <t>35.</t>
  </si>
  <si>
    <t>36.</t>
  </si>
  <si>
    <t>tijela, povjerenstava i slično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</si>
  <si>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</si>
  <si>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</si>
  <si>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</si>
  <si>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</si>
  <si>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</si>
  <si>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39.</t>
  </si>
  <si>
    <t>42.</t>
  </si>
  <si>
    <t>43.</t>
  </si>
  <si>
    <t>44.</t>
  </si>
  <si>
    <t>FINANCIJSKI RASHODI</t>
  </si>
  <si>
    <t>Ostali financijski rashodi</t>
  </si>
  <si>
    <t>Bankarske usluge i usluge platnog prometa</t>
  </si>
  <si>
    <t>Usluge banaka</t>
  </si>
  <si>
    <t>Zatezne kamate</t>
  </si>
  <si>
    <t>Ostali nespomenuti financijski rashodi</t>
  </si>
  <si>
    <t>IMOVINE</t>
  </si>
  <si>
    <t>RASHODI ZA NABAVU PROIZVEDENE</t>
  </si>
  <si>
    <t>DUGOTRAJNE IMOVINE</t>
  </si>
  <si>
    <t>Postrojenja i oprema</t>
  </si>
  <si>
    <t>48.</t>
  </si>
  <si>
    <t>47.</t>
  </si>
  <si>
    <t>Tekuće donacije</t>
  </si>
  <si>
    <t>Službena, radna i zaštitna odjeća i obuća CZ-e</t>
  </si>
  <si>
    <t>56.</t>
  </si>
  <si>
    <t>IZDACI ZA DANE ZAJMOVE</t>
  </si>
  <si>
    <t>izvan javnog sektora</t>
  </si>
  <si>
    <t>Dani zajmovi tuzemnim trgovačkim društvima,</t>
  </si>
  <si>
    <t>Izdaci za dane zajmove trgovačkim društ.</t>
  </si>
  <si>
    <t>obrtnicima, malom i srednjem poduzetništvu</t>
  </si>
  <si>
    <t>izvaj javnog sektora</t>
  </si>
  <si>
    <t>59.</t>
  </si>
  <si>
    <t>57.</t>
  </si>
  <si>
    <t>Materijal i dijelovi za tek.i investicijsko održavanje</t>
  </si>
  <si>
    <t>Usluge tekućeg i investicijskog održavanja</t>
  </si>
  <si>
    <t>cesta i puteva</t>
  </si>
  <si>
    <t>Čišćenje snijega</t>
  </si>
  <si>
    <t>64.</t>
  </si>
  <si>
    <t>Građevinski objekti</t>
  </si>
  <si>
    <t>Ostali građevinski objekti</t>
  </si>
  <si>
    <t>Rashodi za materijal i enegriju</t>
  </si>
  <si>
    <t>Materijal i dijelovi za tekuće i inv.održavanje</t>
  </si>
  <si>
    <t>RASHODI ZA NABAVU PRIZVEDENE</t>
  </si>
  <si>
    <t>Naknade za prijevoz, za rad na terenu i odvojeni</t>
  </si>
  <si>
    <t>Uredski materijal</t>
  </si>
  <si>
    <t>Materijal i sredstva za čišćenj i održavanje</t>
  </si>
  <si>
    <t>Službena, radna i zaštitna odjeća i obuća</t>
  </si>
  <si>
    <t>Ostali nespomenuti rashodi poslovanja</t>
  </si>
  <si>
    <t>Materijal i dijelovi za tekuće i investicijsko održavanje</t>
  </si>
  <si>
    <t>Ceste, željeznice i slični građevinski objekti</t>
  </si>
  <si>
    <t>STANOVANJA I ZAJEDNICE</t>
  </si>
  <si>
    <t xml:space="preserve">RASHODI ZA NABAVU PROIZVEDENE </t>
  </si>
  <si>
    <t>AMK - "Stubaki"</t>
  </si>
  <si>
    <t>Planinarsko društvo "Stubaki"</t>
  </si>
  <si>
    <t>Ostale udruge</t>
  </si>
  <si>
    <t>RASHODI ZA NABAVU NEFINANCIJSKE</t>
  </si>
  <si>
    <t>RASHODI ZA NABAVU NEPROIZVEDENE</t>
  </si>
  <si>
    <t>Zemljište</t>
  </si>
  <si>
    <t>KUD "Kapelščak"</t>
  </si>
  <si>
    <t>Udruga "Hrvatska žena"</t>
  </si>
  <si>
    <t xml:space="preserve">Naknade građanima i kućanstvima na temelju </t>
  </si>
  <si>
    <t>osiguranja i druge naknade</t>
  </si>
  <si>
    <t>Ostale naknade građanima i kućanst.iz proračuna</t>
  </si>
  <si>
    <t>Naknade građanima i kućanstvima u novcu</t>
  </si>
  <si>
    <t>Naknade građanima i kućanstvima u naravi</t>
  </si>
  <si>
    <t>Izvanredni rashodi</t>
  </si>
  <si>
    <t>Nepredviđeni rashodi do visine proračunske pričuve</t>
  </si>
  <si>
    <t>82.</t>
  </si>
  <si>
    <t>81.</t>
  </si>
  <si>
    <t>80.</t>
  </si>
  <si>
    <t>79.</t>
  </si>
  <si>
    <t>78.</t>
  </si>
  <si>
    <t>A. RAČUN PRIHODA I RASHODA</t>
  </si>
  <si>
    <t>PRIHODI</t>
  </si>
  <si>
    <t>RAZ-</t>
  </si>
  <si>
    <t xml:space="preserve">O P I S </t>
  </si>
  <si>
    <t>RED</t>
  </si>
  <si>
    <t>PRIHODI POSLOVANJA</t>
  </si>
  <si>
    <t>PRIHODI OD POREZA</t>
  </si>
  <si>
    <t>Porez i prirez na dohodak</t>
  </si>
  <si>
    <t>Porez i prirez na dohodak od nesamostalnog rada</t>
  </si>
  <si>
    <t>Porez i prirez na dohodak od imovine i imovinskih prava</t>
  </si>
  <si>
    <t>Porez i prirez na dohodak od kapitala</t>
  </si>
  <si>
    <t>Porez i prirez na dohodak po godišnjoj prijavi</t>
  </si>
  <si>
    <t>Porez na dobit</t>
  </si>
  <si>
    <t>Porez na dobit od poduzetnika</t>
  </si>
  <si>
    <t>Porezi na imovinu</t>
  </si>
  <si>
    <t>Stalni porezi na nepokretnu imovinu</t>
  </si>
  <si>
    <t>Povremeni porezi na imovinu</t>
  </si>
  <si>
    <t>Porezi na robu i usluge</t>
  </si>
  <si>
    <t>Porez na promet</t>
  </si>
  <si>
    <t>Porezi na korištenje dobara ili izvođenje aktivnosti</t>
  </si>
  <si>
    <t>POMOĆI</t>
  </si>
  <si>
    <t>Pomoći iz proračuna</t>
  </si>
  <si>
    <t>Kapitalne pomoći iz proračuna</t>
  </si>
  <si>
    <t>Ostale kapitalne pomoći unutar opće države</t>
  </si>
  <si>
    <t>PRIHODI OD IMOVINE</t>
  </si>
  <si>
    <t>Prihodi od financijske imovine</t>
  </si>
  <si>
    <t>Prihodi od zateznih kamata</t>
  </si>
  <si>
    <t>Prihodi od nefinancijske imovine</t>
  </si>
  <si>
    <t>Naknade za koncesije</t>
  </si>
  <si>
    <t>PRIHODI OD ADMINISTRATIVNIH PRISTOJBI</t>
  </si>
  <si>
    <t>I PO POSEBNIM PROPISIMA</t>
  </si>
  <si>
    <t>Administarivne (upravne) pristojbe</t>
  </si>
  <si>
    <t>Županijske, gradske i općinske pristojbe i naknade</t>
  </si>
  <si>
    <t>Ostale pristojbe</t>
  </si>
  <si>
    <t>Prihodi po posebnim propisima</t>
  </si>
  <si>
    <t>Komunalni doprinosi i druge naknade utvrđene</t>
  </si>
  <si>
    <t>posebnim zakonom</t>
  </si>
  <si>
    <t>Doprinosi za šume</t>
  </si>
  <si>
    <t>Mjesni samodoprinos</t>
  </si>
  <si>
    <t>Ostali nespomenuti prihodi</t>
  </si>
  <si>
    <t>OSTALI PRIHODI</t>
  </si>
  <si>
    <t>Prihodi koje proračuni i proračunski korisnici</t>
  </si>
  <si>
    <t>ostvare obavljanjem poslova na tržištu</t>
  </si>
  <si>
    <t>(vlastiti prihod)</t>
  </si>
  <si>
    <t>Prihodi od obavljanja ostalih poslova vlastite</t>
  </si>
  <si>
    <t>djelatnosti</t>
  </si>
  <si>
    <t>PRIHODI OD PRODAJE NEFINANCIJSKE</t>
  </si>
  <si>
    <t>PRIHODI O PRODAJE PROIZVEDENE</t>
  </si>
  <si>
    <t>Prihodi od prodaje građevinskih objekata</t>
  </si>
  <si>
    <t>Stambeni objekti</t>
  </si>
  <si>
    <t>RASHODI POSLOVANJA</t>
  </si>
  <si>
    <t xml:space="preserve">NAKNADE GRAĐANIMA I KUĆANSTVIMA NA </t>
  </si>
  <si>
    <t>NA TEMELJU OSIGURANJA I DR. NAKNADE</t>
  </si>
  <si>
    <t>Ostale naknade građanima i kućanstvima iz proračuna</t>
  </si>
  <si>
    <t>Ostale naknade građanima i kućanstvima u novcu</t>
  </si>
  <si>
    <t>RASHODI ZA NABAVU NEPROIZVODNE IMOVINE</t>
  </si>
  <si>
    <t>MAT. IMOVINA - PRIRODNA BOGATSTVA</t>
  </si>
  <si>
    <t xml:space="preserve">IZDACI ZA FINANCIJSKU IMOVINU I OTPLATE </t>
  </si>
  <si>
    <t>ZAJMOVA</t>
  </si>
  <si>
    <t>7. PRIHODI OD NEFINANCIJSKE IMOVINE</t>
  </si>
  <si>
    <t>3. RASHODI POSLOVANJA</t>
  </si>
  <si>
    <t>4. RASHODI ZA NEFINANCIJSKU IMOVINU</t>
  </si>
  <si>
    <t>B. RAČUN ZADUŽIVANJA / FINANCIRANJA</t>
  </si>
  <si>
    <t>5. IZDACI ZA FINANCIJSKU IMOVINU I OTPLATE ZAJMOVA</t>
  </si>
  <si>
    <t>II. POSEBNI DIO</t>
  </si>
  <si>
    <t>I.    OPĆI    DIO</t>
  </si>
  <si>
    <t>Porez i prirez na dohodak od samostalnih djelatnosti</t>
  </si>
  <si>
    <t>Naknade za rad predstavničkih tijela i izvršnih</t>
  </si>
  <si>
    <t>6.</t>
  </si>
  <si>
    <t>Naknade troškova zaposlenima</t>
  </si>
  <si>
    <t>Stručno usavršavanje zaposlenika</t>
  </si>
  <si>
    <t xml:space="preserve">OSTALI RASHODI </t>
  </si>
  <si>
    <t>Usluge odvjetnika i pravnog savjetovanja</t>
  </si>
  <si>
    <t>OSTALI RASHODI</t>
  </si>
  <si>
    <t>Ostali rashodi</t>
  </si>
  <si>
    <t>Poslovni objekti</t>
  </si>
  <si>
    <t>Uredska oprema i namještaj</t>
  </si>
  <si>
    <t>13.</t>
  </si>
  <si>
    <t xml:space="preserve">RASHODI ZA NABAVU PROIZVEDENE DUGOTRAJNE </t>
  </si>
  <si>
    <t>Tekuće pomoći iz proračuna</t>
  </si>
  <si>
    <t xml:space="preserve">Tekuće pomoći iz županijskog proračuna </t>
  </si>
  <si>
    <t>PRIHODI OD NEFINANCIJSKE IMOVINE</t>
  </si>
  <si>
    <t>RASHODI ZA NEFINANCIJSKU IMOVINU</t>
  </si>
  <si>
    <t>PRIMICI OD FINANCIJSKE IMOVINE I ZADUŽIVANJA</t>
  </si>
  <si>
    <t>IZDACI ZA FINANC. IMOVINU I OTPLATE ZAJMOVA</t>
  </si>
  <si>
    <t>NETO ZADUŽIVANJE/FINANCIRANJE</t>
  </si>
  <si>
    <t>Kapitalne pomoći iz županijskog proračuna</t>
  </si>
  <si>
    <t>Pomoći od ostalih subjekata unutar opće države</t>
  </si>
  <si>
    <t>Tekuća sred. dobivena od ostalih jed. unutar opće države</t>
  </si>
  <si>
    <t>PLAN 2004.</t>
  </si>
  <si>
    <t>Računala i računalna oprema</t>
  </si>
  <si>
    <t>Komunikacijska oprema</t>
  </si>
  <si>
    <t>Materijalni rashodi</t>
  </si>
  <si>
    <t>Veterinarske usluge</t>
  </si>
  <si>
    <t>Materijalna imovina-prirodna bogatstva</t>
  </si>
  <si>
    <t>RAZ.</t>
  </si>
  <si>
    <t>Donacije i ostali rashodi</t>
  </si>
  <si>
    <t>Kapitalne donacije neprofitnim org.</t>
  </si>
  <si>
    <t>S V E U K U P N O :</t>
  </si>
  <si>
    <t xml:space="preserve">2004. GODINE </t>
  </si>
  <si>
    <t>Temeljem članka 32. Zakona o proračunu ("Narodne novine" br. 96/03)  i članka 26. Statuta Općine Stubičke Toplice ("Službeni glasnik KZŽ" br. 06/02)</t>
  </si>
  <si>
    <t>Prijevozna sredstva</t>
  </si>
  <si>
    <t>Prijevozna sredstva u cestovnom prometu</t>
  </si>
  <si>
    <t>Kapitalne donacije</t>
  </si>
  <si>
    <t>ZA 2004. GODINU</t>
  </si>
  <si>
    <t>RAZDJEL -1- PREDSTAVNIČKA I IZVRŠNA TIJELA</t>
  </si>
  <si>
    <t xml:space="preserve">GLAVA 1 - OPĆINSKO VIJEĆE </t>
  </si>
  <si>
    <t>001 PROGRAM: Redovan rad predstavničkog tijela</t>
  </si>
  <si>
    <t>Naknade za rad predstavničkih tijela</t>
  </si>
  <si>
    <t>Predsjednika Općinskog vijeća i povjerenika, volontera</t>
  </si>
  <si>
    <t>Reprezentacija - proslava Dana općine</t>
  </si>
  <si>
    <t>Tekuće donacije- političkim strankama</t>
  </si>
  <si>
    <t>GLAVA 2 - JEDINSTVENI UPRAVNI ODJEL</t>
  </si>
  <si>
    <t>1121 AKTIVNOST:Zajednički troškovi Jed. upr.odjela</t>
  </si>
  <si>
    <t xml:space="preserve">1111AKTIVNOST:Osnovne aktivnosti predst. tijela </t>
  </si>
  <si>
    <t>GLAVA  3 - JAVNI RED I SIGURNOST</t>
  </si>
  <si>
    <t>požara</t>
  </si>
  <si>
    <t>GLAVA 4 - EKONOMSKI POSLOVI</t>
  </si>
  <si>
    <t>1141 AKTIVNOST: Kreditiranje malog i srednjeg poduzet.</t>
  </si>
  <si>
    <t>1142 AKTIVNOST: Poticaj u poljoprivredi</t>
  </si>
  <si>
    <t>PROJEKT:Izgradnja ribnjaka</t>
  </si>
  <si>
    <t>1143 AKTIVNOST:Turistička promidžba</t>
  </si>
  <si>
    <t>GLAVA 5 - KOMUNALNA DJELATNOST</t>
  </si>
  <si>
    <t>1152 AKTIVNOST: Dovršavanje mjesnog doma Strmec</t>
  </si>
  <si>
    <t>PROJEKT- Asfaltiranje javnih putova</t>
  </si>
  <si>
    <t>GLAVA 6  - ZAŠTITA OKOLIŠA</t>
  </si>
  <si>
    <t>Ostali građevinski objekti-dovršetak kolektora</t>
  </si>
  <si>
    <t>zelenih površina</t>
  </si>
  <si>
    <t>PROJEKT - IZGRADNJA JAVNE RASVJETE</t>
  </si>
  <si>
    <t>Prihodi od zakupa i iznajmljivanja imovine</t>
  </si>
  <si>
    <t>1181 AKTIVNOST: Sufin.šport.udruga i dr. šport.aktivnosti</t>
  </si>
  <si>
    <t>1182 AKTIVNOST: Sufinanciranje športskih manifestacija</t>
  </si>
  <si>
    <t>1183 AKTIVNOST: Sufinanciranje udruga u kulturi</t>
  </si>
  <si>
    <t>1184 AKTIVNOST: Župa Svetog Josipa - St. Toplice</t>
  </si>
  <si>
    <t>GLAVA 9 - OBRAZOVANJE</t>
  </si>
  <si>
    <t>GLAVA 10-  SOCIJALNA ZAŠTITA</t>
  </si>
  <si>
    <t>1201 AKTIVNOST:Podmirenje troškova stanovanja</t>
  </si>
  <si>
    <t>rođeno dijete u obitelji</t>
  </si>
  <si>
    <t>002 PROGRAM: DONACIJE UDRUGAMA OD POSEB.ZNAČAJA</t>
  </si>
  <si>
    <t>1112 AKTIVNOST:Potpora radu podružnici umirovljenika St.Topl.</t>
  </si>
  <si>
    <t>1113 AKTIVNOST:Potpora radu Udruzi slijepih KZŽ</t>
  </si>
  <si>
    <t>1114 AKTIVNOST:Potpora radu Udruzi invalida Donja Stubica</t>
  </si>
  <si>
    <t>1115 AKTIVNOST:Potpora radu Društvu distrofičara</t>
  </si>
  <si>
    <t>1116 AKTIVNOST:Potpora radu Društvu mentalno retard.osoba</t>
  </si>
  <si>
    <t>1117 AKTIVNOST:Potpora radu HVIDR-a Donja Stubica</t>
  </si>
  <si>
    <t>GLAVA 011 - TEKUĆA REZERVA</t>
  </si>
  <si>
    <t>Naknade za prijevoz na posao i s posla</t>
  </si>
  <si>
    <t>Uredski namještaj - stolovi, police</t>
  </si>
  <si>
    <t>Telefonske centrale sa prip.instalacijama</t>
  </si>
  <si>
    <t>1132 AKTIVNOST:Tekuća donacija JVP Zabok</t>
  </si>
  <si>
    <t>1131 AKTIVNOST: Tekuće donacije za DVD Strmec i Pila</t>
  </si>
  <si>
    <t>Zemljište za ribnjak</t>
  </si>
  <si>
    <t>Tekuće donacije u novcu Turističkoj zajednici</t>
  </si>
  <si>
    <t>1151 AKTIVNOST: Održ.željezničke stanice i prip.infrastrukture</t>
  </si>
  <si>
    <t>PROJEKT: Izgradnja nadstrešnice i ograde na stubištu</t>
  </si>
  <si>
    <t>Ceste</t>
  </si>
  <si>
    <t>PROJEKT - Izgradnja potpornog zida u Ul.Sljemenski put</t>
  </si>
  <si>
    <t>Ceste i sl.građevinski objekti</t>
  </si>
  <si>
    <t>planiranje</t>
  </si>
  <si>
    <t>PROJEKT- Izgradnja kanalizacije</t>
  </si>
  <si>
    <t>Nastavak izgr.kanalizacije u Mihanovićevoj prema kolektoru</t>
  </si>
  <si>
    <t>PROJEKT - sufinanciranje izgradnje kolektora</t>
  </si>
  <si>
    <t>Energija-motorni benzin i dizel gorivo</t>
  </si>
  <si>
    <t>1161 AKTIVNOST:Održavanje kanalizacijskog sustava</t>
  </si>
  <si>
    <t>Usluge tekućeg i investicijskog održavanja kanalizacije</t>
  </si>
  <si>
    <t>1162 AKTIVNOST:Izgradnja sustava odvodnje otpad.voda</t>
  </si>
  <si>
    <t>1163 AKTIVNOST: Dovršetak kolektora G.Stubica-Oroslavje</t>
  </si>
  <si>
    <t>Prijevozna sredstva u cestovnom prometu - mali traktor</t>
  </si>
  <si>
    <t>1171 AKTIVNOST: Lokalni vodovod Sljeme-Pila-Strmec</t>
  </si>
  <si>
    <t>Ostali građevinski objekti-izgradnja javne rasvjete u centru</t>
  </si>
  <si>
    <t xml:space="preserve">003 PROGRAM: Redovan rad Jedinstvenog upr. odjela </t>
  </si>
  <si>
    <t>PROJEKT: Nabava opreme za potrebe Jed.upr.odjela</t>
  </si>
  <si>
    <t>004 PROGRAM: Razvoj vatrogastva i pružanje zaštite od</t>
  </si>
  <si>
    <t>005 PROGRAM:CIVILNA ZAŠTITA</t>
  </si>
  <si>
    <t>1133 AKTIVNOST:Opremanje jedinice civilne zaštite</t>
  </si>
  <si>
    <t>006 PROGRAM:Razvoj poduzetništva, turizma i poljoprivrede</t>
  </si>
  <si>
    <t>007 PROGRAM: Razvoj poljoprivrede</t>
  </si>
  <si>
    <t>008 PROGRAM: Promicanje i razvoj turizma</t>
  </si>
  <si>
    <t>009 PROGRAM: Održavanje i dovršenje objekata</t>
  </si>
  <si>
    <t>010 PROGRAM: Održavanje i proširenje kom.infrastrukture</t>
  </si>
  <si>
    <t>011 PROGRAM - PROSTORNO PLANIRANJE</t>
  </si>
  <si>
    <t>Intelektualne i osobne usluge-Arhitektonski fakultet</t>
  </si>
  <si>
    <t>012 PROGRAM - KANALIZACIJSKI SUSTAV</t>
  </si>
  <si>
    <t>013 PROGRAM - PARKOVI</t>
  </si>
  <si>
    <t xml:space="preserve">1164 AKTIVNOST - Uređenje i održavanje parkova i </t>
  </si>
  <si>
    <t>1165 AKTIVNOST:Dovršenje parkova</t>
  </si>
  <si>
    <t>PROJEKT:Nabava prijevoznog sredstva</t>
  </si>
  <si>
    <t>GLAVA 7- USLUGE UNAPREĐENJA</t>
  </si>
  <si>
    <t>014 PROGRAM - OPSKRBA PITKOM VODOM</t>
  </si>
  <si>
    <t>Ostale usluge-korištenje športske dvorane</t>
  </si>
  <si>
    <t>AMK - "Stubaki"-auto utrka</t>
  </si>
  <si>
    <t>1191 AKTIVNOST:Sufinanciranje dječjih vrtića</t>
  </si>
  <si>
    <t>1192 AKTIVNOST: Sufinanc. rada male škole</t>
  </si>
  <si>
    <t>1193 AKTIVNOST: Darovi djeci za Sv. Nikolu</t>
  </si>
  <si>
    <t>Materijal i dijelovi za tekuće i investic.održavanje škol.igrališta</t>
  </si>
  <si>
    <t>Usluge tekućeg i investicijskog održavanja- školskog igrališta</t>
  </si>
  <si>
    <t>Proračun Općine Stubičke Toplice za 2004. Godinu (udaljnjem tekstu Proračun) sastoji se od :</t>
  </si>
  <si>
    <t>Članak 2.</t>
  </si>
  <si>
    <t>Članak 1.</t>
  </si>
  <si>
    <t>Članak 3.</t>
  </si>
  <si>
    <t>Rashodi i izdaci po programima i proračunskim klasifikacijama za 2004.godinu raspoređuje se:</t>
  </si>
  <si>
    <t>Članak 4.</t>
  </si>
  <si>
    <t>Ovaj Proračun stupa na snagu danom objave u "Službenom glasniku Krapinsko-zagorske županije", a primjenjuje se od 01. siječnja 2004.godine.</t>
  </si>
  <si>
    <t>Ur.Broj: 2113-03-01-04-1</t>
  </si>
  <si>
    <t>01.</t>
  </si>
  <si>
    <t>03.</t>
  </si>
  <si>
    <t>04.</t>
  </si>
  <si>
    <t>07.</t>
  </si>
  <si>
    <t>18.</t>
  </si>
  <si>
    <t>24.</t>
  </si>
  <si>
    <t>28.</t>
  </si>
  <si>
    <t>32.</t>
  </si>
  <si>
    <t>33.</t>
  </si>
  <si>
    <t>37.</t>
  </si>
  <si>
    <t>38.</t>
  </si>
  <si>
    <t>40.</t>
  </si>
  <si>
    <t>41.</t>
  </si>
  <si>
    <t>45.</t>
  </si>
  <si>
    <t>46.</t>
  </si>
  <si>
    <t>49.</t>
  </si>
  <si>
    <t>50.</t>
  </si>
  <si>
    <t>51.</t>
  </si>
  <si>
    <t>52.</t>
  </si>
  <si>
    <t>53.</t>
  </si>
  <si>
    <t>54.</t>
  </si>
  <si>
    <t>55.</t>
  </si>
  <si>
    <t>58.</t>
  </si>
  <si>
    <t>60.</t>
  </si>
  <si>
    <t>61.</t>
  </si>
  <si>
    <t>62.</t>
  </si>
  <si>
    <t>63.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</si>
  <si>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</si>
  <si>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</si>
  <si>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</si>
  <si>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</si>
  <si>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</si>
  <si>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</si>
  <si>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</si>
  <si>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</si>
  <si>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</si>
  <si>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</si>
  <si>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</si>
  <si>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</si>
  <si>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</si>
  <si>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84.</t>
  </si>
  <si>
    <t>85.</t>
  </si>
  <si>
    <t>86.</t>
  </si>
  <si>
    <t>83.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</si>
  <si>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</si>
  <si>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</si>
  <si>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</si>
  <si>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</si>
  <si>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</si>
  <si>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</si>
  <si>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</si>
  <si>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</si>
  <si>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</si>
  <si>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</si>
  <si>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</si>
  <si>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</si>
  <si>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</si>
  <si>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</si>
  <si>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</si>
  <si>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</si>
  <si>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</si>
  <si>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</si>
  <si>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</si>
  <si>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</si>
  <si>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</si>
  <si>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</si>
  <si>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</si>
  <si>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</si>
  <si>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</si>
  <si>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</si>
  <si>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</si>
  <si>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Funkcijska: 0112</t>
  </si>
  <si>
    <t>Funkcijska: 10</t>
  </si>
  <si>
    <t>Funkcijska: 09</t>
  </si>
  <si>
    <t>Funkcijska: 08</t>
  </si>
  <si>
    <t>Funkcijska: 06</t>
  </si>
  <si>
    <t>Funkcijska: 05</t>
  </si>
  <si>
    <t>Funkcijska: 04</t>
  </si>
  <si>
    <t>Funkcijska: 032</t>
  </si>
  <si>
    <t>Funkcijska: 0111</t>
  </si>
  <si>
    <t>Funkcijska: 016</t>
  </si>
  <si>
    <t>Oprema - kosilica i flakserica</t>
  </si>
  <si>
    <t xml:space="preserve">C. RAČUN ZADUŽIVANJA/FINANCIRANJA    </t>
  </si>
  <si>
    <t xml:space="preserve">B. RASPORED SRED.IZ PRETHODNE GOD.  </t>
  </si>
  <si>
    <t>Kapitalne donacije neprofit.organizacijama</t>
  </si>
  <si>
    <t>1118 AKTIVNOST:Potpora radu bivšim polit.zatvorenicima</t>
  </si>
  <si>
    <t>1119 AKTIVNOST:Potpora radu Udruzi vinara i vinograd."Peharček"</t>
  </si>
  <si>
    <t>1120 AKTIVNOST:Potpora radu svinjogojskoj Udruzi "Pikača"</t>
  </si>
  <si>
    <t>Ostala komunikacijska oprema - fax</t>
  </si>
  <si>
    <t>Ostala uredska oprema - hladnjak</t>
  </si>
  <si>
    <t>Oprema prijev.sredstva - Lada Niva</t>
  </si>
  <si>
    <t>1153 AKTIVNOST: Dovršavanje mjesnog doma Pila</t>
  </si>
  <si>
    <t>Postrojenje i oprema</t>
  </si>
  <si>
    <t xml:space="preserve">Oprema </t>
  </si>
  <si>
    <t>PROJEKT: Nabava poteznih stepenica za tavan</t>
  </si>
  <si>
    <t>POMOĆI DANE UNUTAR OPĆE DRŽAVE</t>
  </si>
  <si>
    <t>Pomoći unutar opće države</t>
  </si>
  <si>
    <t>Tekuće pomoći županijskom i gradskom proračunu</t>
  </si>
  <si>
    <t>1166 AKTIVNOST: Sufinanciranje nadzornika III.vrste u</t>
  </si>
  <si>
    <t>1154 AKTIVNOST: Odvodnja otpad.voda iz Mjesnog doma Strmec</t>
  </si>
  <si>
    <t>NOVI PLAN  2004.</t>
  </si>
  <si>
    <t>NOVI PLAN 2004</t>
  </si>
  <si>
    <t>Prihodi od prodaje prijevoznih sredstava</t>
  </si>
  <si>
    <t>Ostala prijevozna sredstav - Lada Niva</t>
  </si>
  <si>
    <t xml:space="preserve">PROJEKT - DOVRŠENJE PARKA"ŠPICA" </t>
  </si>
  <si>
    <t>PROJEKT - DOVRŠENJE PARKA  M.VRHOVCA</t>
  </si>
  <si>
    <t>RASHODI ZA DODATNA ULAGANJA</t>
  </si>
  <si>
    <t>NA GRAĐEVINSKIM OBJEKTIMA</t>
  </si>
  <si>
    <t>Dodatna ulaganja na građevinskim objektima</t>
  </si>
  <si>
    <t>javnoj ustanovi "Park prirode Medvednica"</t>
  </si>
  <si>
    <t xml:space="preserve">klizišta u Ul.Zagorskih brigada - sufinanciranje </t>
  </si>
  <si>
    <t>Izrada glavnog projekta za izhođenje suglas.i građ.dozvole</t>
  </si>
  <si>
    <t>1202AKTIVNOST:Sufinanc.troškova školovanja</t>
  </si>
  <si>
    <t>1203AKTIVNOST:Stipendije učenicima i studentima</t>
  </si>
  <si>
    <t>1205 AKTIVNOST:Školska kuhinja-soc.ugroženoj djeci</t>
  </si>
  <si>
    <t>1206 AKTIVNOST: Pogrebni troškovi</t>
  </si>
  <si>
    <t>1207 AKTIVNOST:Poklon paketi-namirnice i kuć.potrepštine</t>
  </si>
  <si>
    <t>1208 AKTIVNOST:Ljetovanje djece i maturalno putovanje</t>
  </si>
  <si>
    <t xml:space="preserve">1209 AKTIVNOST:Jednokratna pomoć za treće i svako dalje </t>
  </si>
  <si>
    <t>PROJEKT- Izgradnja kanalizacije u Strmečkoj ulici</t>
  </si>
  <si>
    <t>PROJEKT- Izrada projektne dokum.za gradnju kanaliz.V.Šipeka</t>
  </si>
  <si>
    <t>GLAVA 8 - REKREACIJA, KULTURA I RELIGIJA</t>
  </si>
  <si>
    <t>1204  AKTIVNOST:Pomoć za nabavu lijekova</t>
  </si>
  <si>
    <t>1210 AKTIVNOST:Sufinanciranje toškova prijevoza</t>
  </si>
  <si>
    <t>1211 AKTIVNOST: Crveni križ</t>
  </si>
  <si>
    <t xml:space="preserve">Zemljište </t>
  </si>
  <si>
    <t>1155 AKTIVNOST: Održavanje javnih putova i neraz.cesta</t>
  </si>
  <si>
    <t>1156 AKTIVNOST: Nabava oznaka za vinske ceste</t>
  </si>
  <si>
    <t>1157 AKTIVNOST: Izrada projekt.dokumentacije za sanaciju</t>
  </si>
  <si>
    <t>1158 AKTIVNOST: Uređenje parkirališta kod tržnice</t>
  </si>
  <si>
    <t>1159 AKTIVNOST:Geodetsko katastarsko usluge</t>
  </si>
  <si>
    <t>1160 AKTIVNOST:Izrada ost.planova i izvješća za prostorno</t>
  </si>
  <si>
    <t>015 PROGRAM: Proširenje vodovodne mreže - Zagorski vodovod</t>
  </si>
  <si>
    <t>1172 AKTIVNOST:Proširenje vodovodne mreže u naselju Brezina</t>
  </si>
  <si>
    <t>016 PROGRAM - Potrošnja i održavanje javne rasvjete</t>
  </si>
  <si>
    <t>1173 AKTIVNOST: Javna rasvjeta</t>
  </si>
  <si>
    <t>017 PROGRAM: Opremanje dječjeg igrališta</t>
  </si>
  <si>
    <t>1174 AKTIVNOST: Nabava opreme za dječ.igralište u parku V.Šipeka 16</t>
  </si>
  <si>
    <t>018 PROGRAM - Rekonstrukcija plinske mreže</t>
  </si>
  <si>
    <t>1175 AKTIVNOST:Rekonst.plinske mreže u Ul.V.Šipeka br.100-108</t>
  </si>
  <si>
    <t>019 PROGRAM: Proširenje parka i parkirališta u centru</t>
  </si>
  <si>
    <t>1176 AKTIVNOST: Kupnja zemljišta</t>
  </si>
  <si>
    <t>020 PROGRAM - JAVNE POTREBE U KULTURI I ŠPORTU</t>
  </si>
  <si>
    <t xml:space="preserve"> 021 PROGRAM  - SUFINANCIRANJE IZGRADNJE CRKVE</t>
  </si>
  <si>
    <t>022 PROGRAM - SUFINANC.PREDŠKOLSKOG OBRAZOV.</t>
  </si>
  <si>
    <t>023 PROGRAM  -DOVRŠETAK ŠKOLSKOG IGRALIŠTA</t>
  </si>
  <si>
    <t>1194 AKTIVNOST: Područna škola</t>
  </si>
  <si>
    <t>024 PROGRAM  - SUFINAN.OSNOVNOG OBRAZOVANJA</t>
  </si>
  <si>
    <t>1195 AKTIVNOST: Škola plivanja</t>
  </si>
  <si>
    <t>1196 AKTIVNOST: Rano učenje engleskog jezika</t>
  </si>
  <si>
    <t>1197 AKTIVNOST: Darovi djeci za Sv. Nikolu</t>
  </si>
  <si>
    <t>025 PROGRAM - SOCIJALNA SKRB I DRUGE POMOĆI</t>
  </si>
  <si>
    <t>026 PROGRAM - DONACIJA UDRUZI OD POSEB.ZNAČAJA</t>
  </si>
  <si>
    <t>027 PROGRAM- PRORAČUNSKE ZALIHE</t>
  </si>
  <si>
    <t>1221 AKTINOST: Nepredviđene namjene i neplanirani rashodi</t>
  </si>
  <si>
    <t xml:space="preserve">ODLUKU O 1. IZMJENI PRORAČUNA OPĆINE STUBIČKE TOPLICE  </t>
  </si>
  <si>
    <t xml:space="preserve">Prijevozna sredstva </t>
  </si>
  <si>
    <t>Oprema</t>
  </si>
  <si>
    <t>RASHODI ZA DODATNA ULAGANJA NA NEF.IMOVINI</t>
  </si>
  <si>
    <t>Dodatna ulaganja na građevin.objektima</t>
  </si>
  <si>
    <t xml:space="preserve">Usluge tekućeg i investicijskog održavanja </t>
  </si>
  <si>
    <t>RAZLIKA-VIŠAK/MANJAK</t>
  </si>
  <si>
    <t>VIŠAK+SRED.IZ PROŠLE GOD.+NETO ZADUŽI./FINANCIRANJE</t>
  </si>
  <si>
    <t>Stubičke Toplice,  28.06.2004.</t>
  </si>
  <si>
    <t>Prihodi i primici, rashodi i izdaci utvrđeni su za 2004. godinu kako slijedi:</t>
  </si>
  <si>
    <t>KLASA: 021-05/04-05/554</t>
  </si>
  <si>
    <t>122.</t>
  </si>
  <si>
    <t>123.</t>
  </si>
  <si>
    <t>124.</t>
  </si>
  <si>
    <t>125.</t>
  </si>
  <si>
    <t>126.</t>
  </si>
  <si>
    <t>127.</t>
  </si>
  <si>
    <t>117.</t>
  </si>
  <si>
    <t>118.</t>
  </si>
  <si>
    <t>115.</t>
  </si>
  <si>
    <t>128.</t>
  </si>
  <si>
    <t>129.</t>
  </si>
  <si>
    <t>116.</t>
  </si>
  <si>
    <t>114.</t>
  </si>
  <si>
    <t>130.</t>
  </si>
  <si>
    <t>131.</t>
  </si>
  <si>
    <t>132.</t>
  </si>
  <si>
    <t>133.</t>
  </si>
  <si>
    <t>119.</t>
  </si>
  <si>
    <t>120.</t>
  </si>
  <si>
    <t>121.</t>
  </si>
  <si>
    <t>134.</t>
  </si>
  <si>
    <t>135.</t>
  </si>
  <si>
    <t>POVEĆANJE/</t>
  </si>
  <si>
    <t>SMANJENJE</t>
  </si>
  <si>
    <t xml:space="preserve">Općinsko vijeće Općine Stubičke Toplice na  6. sjednici održanoj dana 28.06.2004. godine donijelo je </t>
  </si>
  <si>
    <t>OPĆINE STUBIČKE TOPLICE</t>
  </si>
  <si>
    <t>RASHODI ZA NABAVU NEPROIZVED.IMOVINE</t>
  </si>
  <si>
    <t>Nematerijalna imovina</t>
  </si>
  <si>
    <t>i uređenje igrališta</t>
  </si>
  <si>
    <t>III. ZAVRŠNE ODREDBE</t>
  </si>
  <si>
    <t xml:space="preserve">B. RAČUN ZADUŽIVANJA/FINANCIRANJA    </t>
  </si>
  <si>
    <t xml:space="preserve">C. RASPOLOŽIVA SREDSTVA IZ PRETHODIH GOD.  </t>
  </si>
  <si>
    <t>VLASTITI IZVORI</t>
  </si>
  <si>
    <t>VIŠAK/MANJAK + NETO ZADUŽIVANJA/FINANCIRANJA + RASPOLOŽIVA SREDSTVA IZ PRETHODNIH GODINA</t>
  </si>
  <si>
    <t>C. RASPOLOŽIVA SREDSTVA IZ PRETHODNIH GODINA (VIŠAK PRIHODA I REZERVIRANJA)</t>
  </si>
  <si>
    <t>REZULTAT POSLOVANJA</t>
  </si>
  <si>
    <t>Višak/manjak prihoda</t>
  </si>
  <si>
    <t>POTPORE</t>
  </si>
  <si>
    <t>Potpore unutar opće države</t>
  </si>
  <si>
    <t xml:space="preserve"> </t>
  </si>
  <si>
    <t>RASHODI ZA NABAVU PROIZVEDENE DUGOTRAJNE</t>
  </si>
  <si>
    <t>tzv. eko škola</t>
  </si>
  <si>
    <t>Kazne</t>
  </si>
  <si>
    <t>Općine Stubičke Toplice</t>
  </si>
  <si>
    <t>SUBVENCIJE</t>
  </si>
  <si>
    <t>Subvencije trg.društvima, obrtnicima, malim i</t>
  </si>
  <si>
    <t>srednjim poduzetnicima izvan javnog sektora</t>
  </si>
  <si>
    <t>NEMATERIJALNA IMOVINA</t>
  </si>
  <si>
    <t>Subvencije poljoprivrednicima, obrtnicima, malim</t>
  </si>
  <si>
    <t>i srednjim poduzetnicima</t>
  </si>
  <si>
    <t>PROGRAM: Razvoj malog i srednjeg poduzetništva</t>
  </si>
  <si>
    <t>GLAVA 11 - JAVNE POTREBE I USLUGE U ZDRAVSTVU</t>
  </si>
  <si>
    <t>UKUPNO PRIHODI:</t>
  </si>
  <si>
    <t>UKUPNO RASHODI:</t>
  </si>
  <si>
    <t>IZVOR</t>
  </si>
  <si>
    <t>KONTO</t>
  </si>
  <si>
    <t>NAZIV KONTA</t>
  </si>
  <si>
    <t>ŠIFRA</t>
  </si>
  <si>
    <t>010</t>
  </si>
  <si>
    <t>01005</t>
  </si>
  <si>
    <t>RAZDJEL - PREDSTAVNIČKA I IZVRŠNA TIJELA</t>
  </si>
  <si>
    <t>1001</t>
  </si>
  <si>
    <t>PROGRAM: Redovan rad predstavničkog tijela</t>
  </si>
  <si>
    <t>Funkcijska:  0111 Izvršna i zakonodavna tijela</t>
  </si>
  <si>
    <t xml:space="preserve">Aktivnost: Osnovne aktivnosti predstavničkih tijela </t>
  </si>
  <si>
    <t>Funkcijska: 016 Opće javne usluge koje nisu drugdje svrs.</t>
  </si>
  <si>
    <t>1002</t>
  </si>
  <si>
    <t>PROGRAM: Donacije udrugama od posebnog značaja</t>
  </si>
  <si>
    <t>AKTIVNOST:Potpora radu podružnici umirovljenika St.Topl.</t>
  </si>
  <si>
    <t>A100201</t>
  </si>
  <si>
    <t xml:space="preserve"> AKTIVNOST:Potpora radu Udruzi invalida Donja Stubica</t>
  </si>
  <si>
    <t>A100203</t>
  </si>
  <si>
    <t xml:space="preserve"> AKTIVNOST:Udr.uzgajivača radnih pasa "Croatia"</t>
  </si>
  <si>
    <t>A100209</t>
  </si>
  <si>
    <t>AKTIVNOST: Gljivarsko društvo "Blagva"</t>
  </si>
  <si>
    <t>A100210</t>
  </si>
  <si>
    <t>A100212</t>
  </si>
  <si>
    <t xml:space="preserve"> AKTIVNOST: Udruga hrv.bran.lij. od postrtr.porem.</t>
  </si>
  <si>
    <t>01010</t>
  </si>
  <si>
    <t>Funkcijska: 0111 Izvršna i zakonodavna tijela</t>
  </si>
  <si>
    <t xml:space="preserve"> PROGRAM: Redovan rad Jedinstvenog upr. odjela </t>
  </si>
  <si>
    <t>AKTIVNOST:Zajednički troškovi Jed. upr.odjela</t>
  </si>
  <si>
    <t>1003</t>
  </si>
  <si>
    <t>AKTIVNOST: Tekuća zaliha</t>
  </si>
  <si>
    <t>A100301</t>
  </si>
  <si>
    <t>01015</t>
  </si>
  <si>
    <t>PROGRAM: Razvoj vatrogastva i pružanje zaštite od</t>
  </si>
  <si>
    <t>1010</t>
  </si>
  <si>
    <t>A101001</t>
  </si>
  <si>
    <t>Rashodi poslovanja</t>
  </si>
  <si>
    <t xml:space="preserve">Ostali rashodi </t>
  </si>
  <si>
    <t>RASHODI ZA NABAVU NEFINANCIJSKE IMOVINE</t>
  </si>
  <si>
    <t>AKTIVNOST:Tekuća donacija JVP Zabok</t>
  </si>
  <si>
    <t>A101002</t>
  </si>
  <si>
    <t>1011</t>
  </si>
  <si>
    <t xml:space="preserve"> AKTIVNOST:osiguranje uvjeta za aktivnosti Civilne</t>
  </si>
  <si>
    <t>zaštite</t>
  </si>
  <si>
    <t>A101101</t>
  </si>
  <si>
    <t>Rashodi za nabavu nefinancijske imovine</t>
  </si>
  <si>
    <t>Rashodi za nabavu proizvedene dugotrajne imovine</t>
  </si>
  <si>
    <t xml:space="preserve"> PROGRAM:Civilna zaštita</t>
  </si>
  <si>
    <t>K101003</t>
  </si>
  <si>
    <t>AKTIVNOST: Vatrogasna i zaštitna oprema-hidrant</t>
  </si>
  <si>
    <t>01020</t>
  </si>
  <si>
    <t>1015</t>
  </si>
  <si>
    <t>PROJEKT: Izgradnja mosta na potoku Vidak</t>
  </si>
  <si>
    <t>K102115</t>
  </si>
  <si>
    <t>1072</t>
  </si>
  <si>
    <t>A107201</t>
  </si>
  <si>
    <t>A106006</t>
  </si>
  <si>
    <t>AKTIVNOST: Dječji vrtić "Zvirek" Stubičke Toplice</t>
  </si>
  <si>
    <t>AKTIVNOST:Sufinanciranje ostalih dječjih vrtića</t>
  </si>
  <si>
    <t xml:space="preserve"> AKTIVNOST: Materijal i usluge za školske potrebe</t>
  </si>
  <si>
    <t>A106104</t>
  </si>
  <si>
    <t>AKTIVNOST: Društvo "Naša djeca" Stubičke Toplice</t>
  </si>
  <si>
    <t xml:space="preserve">AKTIVNOST: sufinanciranje izrade promidžbenog </t>
  </si>
  <si>
    <t>materijala u svrhu sprečavanja nedopušt.oblika ponaš.</t>
  </si>
  <si>
    <t>PROGRAM - Djelovanje obiteljskog centra KZŽ</t>
  </si>
  <si>
    <t xml:space="preserve"> AKTIVNOST: prevencija neprihvatljivih oblika ponašanja </t>
  </si>
  <si>
    <t>kod djece, mladih i odraslih osoba</t>
  </si>
  <si>
    <t>PROGRAM: Osnovna škola</t>
  </si>
  <si>
    <t>PROJEKT: Tekuće održavanje zgrade osnovne škole</t>
  </si>
  <si>
    <t>K101703</t>
  </si>
  <si>
    <t>PROJEKT:Izgradnja auto kampa pored športsko-</t>
  </si>
  <si>
    <t xml:space="preserve">rekreacijskog jezera za ribolov i rekreaciju </t>
  </si>
  <si>
    <t>PROJEKT:nabava zemljišta za izgradnju javnog puta</t>
  </si>
  <si>
    <t>K102116</t>
  </si>
  <si>
    <t>PROJEKT: Izgradnja ceste do reciklažnog dvorišta</t>
  </si>
  <si>
    <t>K103203</t>
  </si>
  <si>
    <t>PROJEKT: Nabava opreme,strojeva i uređaja za dječji vrtić</t>
  </si>
  <si>
    <t>A106007</t>
  </si>
  <si>
    <t>K106206</t>
  </si>
  <si>
    <t>PROJEKT: Nabava opreme za školsko igralište</t>
  </si>
  <si>
    <t>K106207</t>
  </si>
  <si>
    <t>PROJEKT: Montaža videonadzora na zgradi osn. škole</t>
  </si>
  <si>
    <t xml:space="preserve"> ZA 2011. GODINU</t>
  </si>
  <si>
    <t>K102005</t>
  </si>
  <si>
    <t xml:space="preserve"> PROJEKT:Nabava stolova i stolica za mjesni dom Pila</t>
  </si>
  <si>
    <t>i Strmec Stubički</t>
  </si>
  <si>
    <t>A102113</t>
  </si>
  <si>
    <t xml:space="preserve">AKTIVNOST: pomoć gradskom proračunu grada </t>
  </si>
  <si>
    <t>Oroslavja za asfaltiranje ceste prema "Streljani"</t>
  </si>
  <si>
    <t>K102114</t>
  </si>
  <si>
    <t>PROJEKT: Izgradnja mosta u Lampuševom</t>
  </si>
  <si>
    <t xml:space="preserve">PROJEKT: Izrada i korištenje prometno urbanističke  </t>
  </si>
  <si>
    <t>studije južnog dijela KZŽ</t>
  </si>
  <si>
    <t>K102117</t>
  </si>
  <si>
    <t>A102302</t>
  </si>
  <si>
    <t>AKTIVNOST: Prostorno planiranje</t>
  </si>
  <si>
    <t>1025</t>
  </si>
  <si>
    <t>POGRAM: Autobusna stajališta</t>
  </si>
  <si>
    <t>K102501</t>
  </si>
  <si>
    <t>PROJEKT: Izgradnja kućica na autobusnim stajalištima</t>
  </si>
  <si>
    <t>PROCJENA</t>
  </si>
  <si>
    <t>2011.</t>
  </si>
  <si>
    <t>Komunalni doprinosi i naknade</t>
  </si>
  <si>
    <t>Kazne i upravne mjere</t>
  </si>
  <si>
    <t>POMOĆI IZ INOZEMSTVA (DAROVNICE) I OD</t>
  </si>
  <si>
    <t>SUBJEKATA UNUTAR OPĆEG PRORAČUNA</t>
  </si>
  <si>
    <t>Pomoći od ostalih subjekat unutar općeg proračuna</t>
  </si>
  <si>
    <t xml:space="preserve">PRIHODI OD UPRAVNIH I ADMINISTRATIVNIH  </t>
  </si>
  <si>
    <t>PRISTOJBI PO POSEBNIM PROPISIMA I NAKNADA</t>
  </si>
  <si>
    <t>Upravne i administrativne pristojbe</t>
  </si>
  <si>
    <t>PRIHODI OD PRODAJE PROIZVODA I ROBE TE</t>
  </si>
  <si>
    <t>PRUŽENIH USLUGA I PRIHODI OD DONACIJA</t>
  </si>
  <si>
    <t>Prihodi od prodaje proizvoda i robe te pruženih usluga</t>
  </si>
  <si>
    <t>KAZNE, UPRAVNE MJERE I OSTALI PRIHODI</t>
  </si>
  <si>
    <t>Naknade troškova osobama izvan radnog odnosa</t>
  </si>
  <si>
    <t>Nematerijalna proizvodena imovina</t>
  </si>
  <si>
    <t xml:space="preserve">PROJEKT:Gradnja ribarske kućice pored </t>
  </si>
  <si>
    <t>športsko rekreacijskog jezera za ribolov i rekreaciju</t>
  </si>
  <si>
    <t>1018</t>
  </si>
  <si>
    <t>PROGRAM: 1000 solarnih kolektora za fizičke osobe u</t>
  </si>
  <si>
    <t>Krapinsko zagorskoj županiji</t>
  </si>
  <si>
    <t xml:space="preserve">AKTIVNOST: sufinanciranje opreme i ugradnje </t>
  </si>
  <si>
    <t>solarnog kolektorskog sustava</t>
  </si>
  <si>
    <t>A101801</t>
  </si>
  <si>
    <t>Nematerijalna proizvedena imovina</t>
  </si>
  <si>
    <t>Prijevozna sredstva-traktor</t>
  </si>
  <si>
    <t>i kupovina zemljišta</t>
  </si>
  <si>
    <t>PROJEKT: Dogradnja zgrade Osnovne škole</t>
  </si>
  <si>
    <t xml:space="preserve">POMOĆI  DANE U INOZEMSTVO I UNUTAR OPĆEG </t>
  </si>
  <si>
    <t>PRORAČUNA</t>
  </si>
  <si>
    <t>Tekuće pomoći unutar općg proračuna</t>
  </si>
  <si>
    <t>PROJEKT: Izgradnja školske dvorane</t>
  </si>
  <si>
    <t>Temeljem članka 39. stavak 1. Zakona o proračunu ("Narodne novine" br. 87/08)  i članka 25. t. 3. Statuta Općine Stubičke Toplice ("Službeni glasnik KZŽ" br. 16/09)</t>
  </si>
  <si>
    <t>Funkcijska: 0320 Usluge protupožarne zaštite</t>
  </si>
  <si>
    <t>Funkcijska: 0421 Poljopriveda</t>
  </si>
  <si>
    <t>Funkcijska: 0133 Ostale opće usluge</t>
  </si>
  <si>
    <t>Funkcijska: 0451 Cestovni promet</t>
  </si>
  <si>
    <t>Funkcijska: 0490 Ekonomski poslovi koji nisu</t>
  </si>
  <si>
    <t>Funkcijska: 0520 Gospodarenje otpadnim vodama</t>
  </si>
  <si>
    <t>Funkcijska: 0540 Zaštita bioraznolikosti i krajolika</t>
  </si>
  <si>
    <t>Funkcijska: 0510 Gospodarenje otpadom</t>
  </si>
  <si>
    <t>Funkcijska: 0630 Opskrba vodom</t>
  </si>
  <si>
    <t>Funkcijska: 0640 Ulična rasvjeta</t>
  </si>
  <si>
    <t>Funkcijska: 0810 Službe rekreacije i športa</t>
  </si>
  <si>
    <t>Funkcijska: 0820 Službe kulture</t>
  </si>
  <si>
    <t>Funkcijska: 0840 Religijske i druge službe zajednice</t>
  </si>
  <si>
    <t>Funkcijska: 0911 Predškolsko  obrazovanje</t>
  </si>
  <si>
    <t>Funkcijska: 0912 Osnovno  obrazovanje</t>
  </si>
  <si>
    <t>Funkcijska: 1090 Aktivnosti socijalne zaštite koje</t>
  </si>
  <si>
    <t>nisu drugdje svrstane</t>
  </si>
  <si>
    <t xml:space="preserve"> Funkcijska:  1011 Bolest </t>
  </si>
  <si>
    <t>KONSOLIDIRANI PRORAČUN</t>
  </si>
  <si>
    <t>Donacije od pravnih i fizičkih osoba izvan općeg proračuna</t>
  </si>
  <si>
    <t>Prihodi iz proračuna za financiranje redovne</t>
  </si>
  <si>
    <t>djelatnosti korisnika proračuna</t>
  </si>
  <si>
    <t>POMOĆI DANE U INOZEMSTVO I UNUTAR OPĆEG</t>
  </si>
  <si>
    <t>Pomoći unutar općg proračuna</t>
  </si>
  <si>
    <t>A106008</t>
  </si>
  <si>
    <t>Financijski plan Dječjeg vrtića "Zvirek"</t>
  </si>
  <si>
    <t>Financijski rashodi</t>
  </si>
  <si>
    <t>PRIHODI IZ PRORAČUNA</t>
  </si>
  <si>
    <t>djelatnosti proračunskih korisnika</t>
  </si>
  <si>
    <t>Konsolidirani proračun Općine Stubičke Toplice za 2011.godinu (u daljnjem tekstu Proračun) sastoji se od :</t>
  </si>
  <si>
    <t>Rashodi i izdaci po programima i proračunskim klasifikacijama za 2011. godinu u konsolidiranom proračunu raspoređuje se:</t>
  </si>
  <si>
    <t>PROGRAM: Policija u zajednici</t>
  </si>
  <si>
    <t>POMOĆI UNUTAR OPĆG PRORAČUNA</t>
  </si>
  <si>
    <t>POMOĆI UNUTAR OPĆEG PRORAČUNA</t>
  </si>
  <si>
    <t>Ova odluka stupa na snagu osam dana od dana objave  u "Službenom glasniku Krapinsko-zagorske županije".</t>
  </si>
  <si>
    <t>Općinsko vijeće Općine Stubičke Toplice na 20. sjednici održanoj dana 15.12.2010. godine donijelo je</t>
  </si>
  <si>
    <t>KLASA:  400-08/10-01/23</t>
  </si>
  <si>
    <t>Stubičke Toplice,  15.12.2010.</t>
  </si>
  <si>
    <t>URBROJ:  2113/03-01-10-3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</si>
</sst>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\ _k_n_-;\-* #,##0.0\ _k_n_-;_-* &quot;-&quot;??\ _k_n_-;_-@_-"/>
    <numFmt numFmtId="165" formatCode="_-* #,##0\ _k_n_-;\-* #,##0\ _k_n_-;_-* &quot;-&quot;??\ _k_n_-;_-@_-"/>
    <numFmt numFmtId="166" formatCode="dd/mm/yyyy"/>
    <numFmt numFmtId="167" formatCode="_-* #,##0.000\ _k_n_-;\-* #,##0.000\ _k_n_-;_-* &quot;-&quot;??\ _k_n_-;_-@_-"/>
    <numFmt numFmtId="168" formatCode="0.0"/>
    <numFmt numFmtId="169" formatCode="0.0%"/>
    <numFmt numFmtId="170" formatCode="0.000%"/>
    <numFmt numFmtId="171" formatCode="[$-41A]d\.\ mmmm\ yyyy"/>
    <numFmt numFmtId="172" formatCode="00000"/>
    <numFmt numFmtId="173" formatCode="#,##0.0"/>
    <numFmt numFmtId="174" formatCode="#,##0.000"/>
    <numFmt numFmtId="175" formatCode="#,##0.00;[Red]#,##0.00"/>
    <numFmt numFmtId="176" formatCode="#\ ?/2"/>
    <numFmt numFmtId="177" formatCode="0.00;[Red]0.00"/>
    <numFmt numFmtId="178" formatCode="#,##0.00\ &quot;kn&quot;;[Red]#,##0.00\ &quot;kn&quot;"/>
  </numFmts>
  <fonts count="37">
    <font>
      <sz val="8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E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Times New Roman"/>
      <family val="1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0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6" fillId="0" borderId="0" xfId="42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3" fontId="7" fillId="0" borderId="0" xfId="42" applyFont="1" applyAlignment="1">
      <alignment horizontal="center"/>
    </xf>
    <xf numFmtId="43" fontId="7" fillId="0" borderId="0" xfId="42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3" fontId="6" fillId="0" borderId="0" xfId="42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3" fontId="7" fillId="0" borderId="0" xfId="42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3" fontId="8" fillId="0" borderId="0" xfId="42" applyFont="1" applyAlignment="1">
      <alignment/>
    </xf>
    <xf numFmtId="0" fontId="8" fillId="0" borderId="0" xfId="0" applyFont="1" applyBorder="1" applyAlignment="1">
      <alignment horizontal="center"/>
    </xf>
    <xf numFmtId="43" fontId="7" fillId="0" borderId="0" xfId="42" applyFont="1" applyBorder="1" applyAlignment="1">
      <alignment horizontal="center"/>
    </xf>
    <xf numFmtId="43" fontId="6" fillId="0" borderId="0" xfId="42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11" fillId="0" borderId="0" xfId="42" applyFont="1" applyAlignment="1">
      <alignment/>
    </xf>
    <xf numFmtId="0" fontId="8" fillId="0" borderId="0" xfId="0" applyFont="1" applyAlignment="1">
      <alignment horizontal="center"/>
    </xf>
    <xf numFmtId="43" fontId="7" fillId="0" borderId="0" xfId="42" applyFont="1" applyAlignment="1">
      <alignment horizontal="righ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3" fontId="12" fillId="0" borderId="0" xfId="42" applyFont="1" applyAlignment="1">
      <alignment/>
    </xf>
    <xf numFmtId="0" fontId="13" fillId="0" borderId="0" xfId="0" applyFont="1" applyAlignment="1">
      <alignment/>
    </xf>
    <xf numFmtId="43" fontId="12" fillId="0" borderId="0" xfId="42" applyFont="1" applyAlignment="1">
      <alignment horizontal="center"/>
    </xf>
    <xf numFmtId="43" fontId="7" fillId="0" borderId="0" xfId="42" applyFont="1" applyBorder="1" applyAlignment="1">
      <alignment horizontal="right"/>
    </xf>
    <xf numFmtId="43" fontId="6" fillId="0" borderId="0" xfId="42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43" fontId="6" fillId="0" borderId="0" xfId="42" applyFont="1" applyAlignment="1">
      <alignment horizontal="center"/>
    </xf>
    <xf numFmtId="43" fontId="12" fillId="0" borderId="0" xfId="42" applyFont="1" applyBorder="1" applyAlignment="1">
      <alignment/>
    </xf>
    <xf numFmtId="0" fontId="14" fillId="0" borderId="0" xfId="0" applyFont="1" applyAlignment="1">
      <alignment horizontal="left"/>
    </xf>
    <xf numFmtId="0" fontId="8" fillId="0" borderId="0" xfId="0" applyFont="1" applyBorder="1" applyAlignment="1">
      <alignment/>
    </xf>
    <xf numFmtId="43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43" fontId="9" fillId="0" borderId="0" xfId="42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12" fillId="0" borderId="0" xfId="42" applyFont="1" applyAlignment="1">
      <alignment horizontal="right"/>
    </xf>
    <xf numFmtId="43" fontId="14" fillId="0" borderId="0" xfId="42" applyFont="1" applyAlignment="1">
      <alignment horizontal="right"/>
    </xf>
    <xf numFmtId="43" fontId="14" fillId="0" borderId="0" xfId="42" applyFont="1" applyBorder="1" applyAlignment="1">
      <alignment horizontal="right"/>
    </xf>
    <xf numFmtId="43" fontId="12" fillId="0" borderId="0" xfId="42" applyFont="1" applyBorder="1" applyAlignment="1">
      <alignment horizontal="right"/>
    </xf>
    <xf numFmtId="43" fontId="14" fillId="0" borderId="0" xfId="42" applyFont="1" applyAlignment="1">
      <alignment/>
    </xf>
    <xf numFmtId="43" fontId="12" fillId="0" borderId="0" xfId="42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3" fontId="19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43" fontId="6" fillId="0" borderId="0" xfId="42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3" fontId="12" fillId="0" borderId="0" xfId="0" applyNumberFormat="1" applyFont="1" applyAlignment="1">
      <alignment/>
    </xf>
    <xf numFmtId="0" fontId="11" fillId="0" borderId="0" xfId="0" applyFont="1" applyAlignment="1">
      <alignment/>
    </xf>
    <xf numFmtId="165" fontId="7" fillId="0" borderId="0" xfId="42" applyNumberFormat="1" applyFont="1" applyBorder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0" xfId="42" applyNumberFormat="1" applyFont="1" applyAlignment="1">
      <alignment horizontal="center"/>
    </xf>
    <xf numFmtId="0" fontId="6" fillId="0" borderId="0" xfId="0" applyFont="1" applyAlignment="1">
      <alignment/>
    </xf>
    <xf numFmtId="43" fontId="7" fillId="0" borderId="0" xfId="42" applyFont="1" applyAlignment="1">
      <alignment/>
    </xf>
    <xf numFmtId="165" fontId="12" fillId="0" borderId="0" xfId="42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3" fontId="12" fillId="0" borderId="0" xfId="42" applyNumberFormat="1" applyFont="1" applyAlignment="1">
      <alignment/>
    </xf>
    <xf numFmtId="0" fontId="12" fillId="0" borderId="0" xfId="0" applyFont="1" applyAlignment="1">
      <alignment horizontal="center" shrinkToFit="1"/>
    </xf>
    <xf numFmtId="4" fontId="14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178" fontId="12" fillId="0" borderId="0" xfId="0" applyNumberFormat="1" applyFont="1" applyAlignment="1">
      <alignment horizontal="center"/>
    </xf>
    <xf numFmtId="178" fontId="14" fillId="0" borderId="0" xfId="0" applyNumberFormat="1" applyFont="1" applyAlignment="1">
      <alignment horizontal="center"/>
    </xf>
    <xf numFmtId="43" fontId="12" fillId="0" borderId="0" xfId="42" applyFont="1" applyBorder="1" applyAlignment="1">
      <alignment horizontal="right"/>
    </xf>
    <xf numFmtId="43" fontId="12" fillId="0" borderId="0" xfId="0" applyNumberFormat="1" applyFont="1" applyAlignment="1">
      <alignment horizontal="left"/>
    </xf>
    <xf numFmtId="4" fontId="12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75" fontId="12" fillId="0" borderId="0" xfId="0" applyNumberFormat="1" applyFont="1" applyBorder="1" applyAlignment="1">
      <alignment horizontal="center"/>
    </xf>
    <xf numFmtId="175" fontId="14" fillId="0" borderId="0" xfId="0" applyNumberFormat="1" applyFont="1" applyBorder="1" applyAlignment="1">
      <alignment horizontal="center"/>
    </xf>
    <xf numFmtId="43" fontId="12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 horizontal="center"/>
    </xf>
    <xf numFmtId="43" fontId="12" fillId="0" borderId="0" xfId="42" applyFont="1" applyAlignment="1">
      <alignment horizontal="right"/>
    </xf>
    <xf numFmtId="2" fontId="1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74"/>
  <sheetViews>
    <sheetView view="pageBreakPreview" zoomScaleSheetLayoutView="100" zoomScalePageLayoutView="0" workbookViewId="0" topLeftCell="A22">
      <selection activeCell="G46" sqref="G46"/>
    </sheetView>
  </sheetViews>
  <sheetFormatPr defaultColWidth="9.140625" defaultRowHeight="12"/>
  <cols>
    <col min="1" max="1" width="6.00390625" style="8" customWidth="1"/>
    <col min="2" max="2" width="7.28125" style="8" customWidth="1"/>
    <col min="3" max="3" width="6.140625" style="8" customWidth="1"/>
    <col min="4" max="4" width="6.7109375" style="8" customWidth="1"/>
    <col min="5" max="5" width="7.140625" style="8" customWidth="1"/>
    <col min="6" max="6" width="11.00390625" style="8" customWidth="1"/>
    <col min="7" max="7" width="62.140625" style="9" customWidth="1"/>
    <col min="8" max="8" width="18.140625" style="10" customWidth="1"/>
    <col min="9" max="9" width="17.8515625" style="1" customWidth="1"/>
    <col min="10" max="10" width="17.7109375" style="10" customWidth="1"/>
    <col min="11" max="16384" width="9.28125" style="1" customWidth="1"/>
  </cols>
  <sheetData>
    <row r="2" spans="4:5" ht="14.25">
      <c r="D2" s="12"/>
      <c r="E2" s="12"/>
    </row>
    <row r="4" s="126" customFormat="1" ht="14.25" customHeight="1">
      <c r="A4" s="126" t="s">
        <v>446</v>
      </c>
    </row>
    <row r="5" s="126" customFormat="1" ht="14.25" customHeight="1">
      <c r="A5" s="126" t="s">
        <v>740</v>
      </c>
    </row>
    <row r="6" spans="7:8" s="29" customFormat="1" ht="15">
      <c r="G6" s="30"/>
      <c r="H6" s="30"/>
    </row>
    <row r="8" spans="1:10" s="28" customFormat="1" ht="18.75">
      <c r="A8" s="129" t="s">
        <v>705</v>
      </c>
      <c r="B8" s="129"/>
      <c r="C8" s="129"/>
      <c r="D8" s="129"/>
      <c r="E8" s="129"/>
      <c r="F8" s="129"/>
      <c r="G8" s="129"/>
      <c r="H8" s="129"/>
      <c r="I8" s="129"/>
      <c r="J8" s="129"/>
    </row>
    <row r="9" spans="1:10" s="28" customFormat="1" ht="18.75">
      <c r="A9" s="27"/>
      <c r="B9" s="27"/>
      <c r="C9" s="27"/>
      <c r="D9" s="27"/>
      <c r="E9" s="27"/>
      <c r="F9" s="27"/>
      <c r="G9" s="27" t="s">
        <v>450</v>
      </c>
      <c r="H9" s="27"/>
      <c r="J9" s="27"/>
    </row>
    <row r="10" s="129" customFormat="1" ht="18.75">
      <c r="A10" s="129" t="s">
        <v>445</v>
      </c>
    </row>
    <row r="11" spans="1:10" s="3" customFormat="1" ht="15.75">
      <c r="A11" s="11"/>
      <c r="B11" s="11"/>
      <c r="C11" s="11"/>
      <c r="D11" s="11"/>
      <c r="E11" s="11"/>
      <c r="F11" s="11"/>
      <c r="G11" s="11" t="s">
        <v>411</v>
      </c>
      <c r="H11" s="11"/>
      <c r="J11" s="11"/>
    </row>
    <row r="12" spans="1:10" s="3" customFormat="1" ht="15.75">
      <c r="A12" s="11"/>
      <c r="B12" s="11"/>
      <c r="C12" s="11"/>
      <c r="D12" s="11"/>
      <c r="E12" s="11"/>
      <c r="F12" s="11"/>
      <c r="G12" s="11"/>
      <c r="H12" s="11"/>
      <c r="J12" s="11"/>
    </row>
    <row r="13" spans="1:10" s="3" customFormat="1" ht="15.75">
      <c r="A13" s="11"/>
      <c r="B13" s="11"/>
      <c r="C13" s="11"/>
      <c r="D13" s="11"/>
      <c r="E13" s="11"/>
      <c r="F13" s="11"/>
      <c r="G13" s="11" t="s">
        <v>544</v>
      </c>
      <c r="H13" s="11"/>
      <c r="J13" s="11"/>
    </row>
    <row r="14" spans="1:10" s="3" customFormat="1" ht="15.75">
      <c r="A14" s="11"/>
      <c r="B14" s="11"/>
      <c r="C14" s="11"/>
      <c r="D14" s="11"/>
      <c r="E14" s="11"/>
      <c r="F14" s="11"/>
      <c r="G14" s="11"/>
      <c r="H14" s="11"/>
      <c r="J14" s="11"/>
    </row>
    <row r="15" s="127" customFormat="1" ht="15.75" customHeight="1">
      <c r="A15" s="126" t="s">
        <v>542</v>
      </c>
    </row>
    <row r="16" spans="1:10" s="6" customFormat="1" ht="15">
      <c r="A16" s="8"/>
      <c r="B16" s="8"/>
      <c r="C16" s="8"/>
      <c r="D16" s="8"/>
      <c r="E16" s="8"/>
      <c r="F16" s="8"/>
      <c r="G16" s="8"/>
      <c r="H16" s="8"/>
      <c r="J16" s="8"/>
    </row>
    <row r="17" spans="1:10" s="3" customFormat="1" ht="15.75">
      <c r="A17" s="11"/>
      <c r="B17" s="11"/>
      <c r="C17" s="11"/>
      <c r="D17" s="11"/>
      <c r="E17" s="11"/>
      <c r="F17" s="11"/>
      <c r="G17" s="21" t="s">
        <v>346</v>
      </c>
      <c r="H17" s="14"/>
      <c r="J17" s="14"/>
    </row>
    <row r="18" spans="1:10" s="3" customFormat="1" ht="15.75">
      <c r="A18" s="11"/>
      <c r="B18" s="11"/>
      <c r="C18" s="11"/>
      <c r="D18" s="11"/>
      <c r="E18" s="11"/>
      <c r="F18" s="11"/>
      <c r="G18" s="21"/>
      <c r="H18" s="14"/>
      <c r="I18" s="47"/>
      <c r="J18" s="14"/>
    </row>
    <row r="19" spans="1:10" s="3" customFormat="1" ht="15.75">
      <c r="A19" s="11"/>
      <c r="B19" s="11"/>
      <c r="C19" s="11"/>
      <c r="D19" s="11"/>
      <c r="E19" s="11"/>
      <c r="F19" s="11"/>
      <c r="G19" s="21"/>
      <c r="H19" s="14"/>
      <c r="I19" s="48" t="s">
        <v>738</v>
      </c>
      <c r="J19" s="14"/>
    </row>
    <row r="20" spans="1:10" s="33" customFormat="1" ht="15.75">
      <c r="A20" s="11"/>
      <c r="B20" s="11"/>
      <c r="C20" s="11"/>
      <c r="D20" s="11"/>
      <c r="E20" s="11"/>
      <c r="F20" s="11"/>
      <c r="G20" s="31"/>
      <c r="H20" s="13" t="s">
        <v>435</v>
      </c>
      <c r="I20" s="11" t="s">
        <v>739</v>
      </c>
      <c r="J20" s="13" t="s">
        <v>650</v>
      </c>
    </row>
    <row r="21" spans="1:10" s="37" customFormat="1" ht="12.75">
      <c r="A21" s="34"/>
      <c r="B21" s="34"/>
      <c r="C21" s="34"/>
      <c r="D21" s="34"/>
      <c r="E21" s="34"/>
      <c r="F21" s="34"/>
      <c r="G21" s="35" t="s">
        <v>351</v>
      </c>
      <c r="H21" s="38">
        <v>5681500</v>
      </c>
      <c r="I21" s="46">
        <f>J21-H21</f>
        <v>611650.8200000003</v>
      </c>
      <c r="J21" s="20">
        <v>6293150.82</v>
      </c>
    </row>
    <row r="22" spans="1:10" s="37" customFormat="1" ht="12.75">
      <c r="A22" s="34"/>
      <c r="B22" s="34"/>
      <c r="C22" s="34"/>
      <c r="D22" s="34"/>
      <c r="E22" s="34"/>
      <c r="F22" s="34"/>
      <c r="G22" s="35" t="s">
        <v>427</v>
      </c>
      <c r="H22" s="38">
        <v>3500</v>
      </c>
      <c r="I22" s="46">
        <f>J22-H22</f>
        <v>8000</v>
      </c>
      <c r="J22" s="20">
        <v>11500</v>
      </c>
    </row>
    <row r="23" spans="1:10" s="37" customFormat="1" ht="12.75">
      <c r="A23" s="34"/>
      <c r="B23" s="34"/>
      <c r="C23" s="34"/>
      <c r="D23" s="34"/>
      <c r="E23" s="34"/>
      <c r="F23" s="34"/>
      <c r="G23" s="35" t="s">
        <v>396</v>
      </c>
      <c r="H23" s="38">
        <v>3093500</v>
      </c>
      <c r="I23" s="46">
        <f>J23-H23</f>
        <v>880470</v>
      </c>
      <c r="J23" s="20">
        <v>3973970</v>
      </c>
    </row>
    <row r="24" spans="1:10" s="37" customFormat="1" ht="12.75">
      <c r="A24" s="34"/>
      <c r="B24" s="34"/>
      <c r="C24" s="34"/>
      <c r="D24" s="34"/>
      <c r="E24" s="34"/>
      <c r="F24" s="34"/>
      <c r="G24" s="35" t="s">
        <v>428</v>
      </c>
      <c r="H24" s="38">
        <v>2541500</v>
      </c>
      <c r="I24" s="46">
        <f>J24-H24</f>
        <v>717530</v>
      </c>
      <c r="J24" s="20">
        <v>3259030</v>
      </c>
    </row>
    <row r="25" spans="1:10" s="37" customFormat="1" ht="12.75">
      <c r="A25" s="34"/>
      <c r="B25" s="34"/>
      <c r="C25" s="34"/>
      <c r="D25" s="34"/>
      <c r="E25" s="34"/>
      <c r="F25" s="34"/>
      <c r="G25" s="35" t="s">
        <v>711</v>
      </c>
      <c r="H25" s="38">
        <v>50000</v>
      </c>
      <c r="I25" s="46">
        <f>J25-H25</f>
        <v>878349.18</v>
      </c>
      <c r="J25" s="20">
        <v>928349.18</v>
      </c>
    </row>
    <row r="26" spans="1:10" s="37" customFormat="1" ht="12">
      <c r="A26" s="34"/>
      <c r="B26" s="34"/>
      <c r="C26" s="34"/>
      <c r="D26" s="34"/>
      <c r="E26" s="34"/>
      <c r="F26" s="34"/>
      <c r="G26" s="35"/>
      <c r="H26" s="36"/>
      <c r="J26" s="36"/>
    </row>
    <row r="27" spans="1:10" s="37" customFormat="1" ht="12">
      <c r="A27" s="34"/>
      <c r="B27" s="34"/>
      <c r="C27" s="34"/>
      <c r="D27" s="34"/>
      <c r="E27" s="34"/>
      <c r="F27" s="34"/>
      <c r="G27" s="35"/>
      <c r="H27" s="36"/>
      <c r="J27" s="36"/>
    </row>
    <row r="28" spans="1:10" s="37" customFormat="1" ht="15.75">
      <c r="A28" s="34"/>
      <c r="B28" s="34"/>
      <c r="C28" s="34"/>
      <c r="D28" s="34"/>
      <c r="E28" s="34"/>
      <c r="F28" s="34"/>
      <c r="G28" s="21" t="s">
        <v>633</v>
      </c>
      <c r="H28" s="36">
        <v>0</v>
      </c>
      <c r="I28" s="46">
        <f>J28-H28</f>
        <v>928349.18</v>
      </c>
      <c r="J28" s="36">
        <v>928349.18</v>
      </c>
    </row>
    <row r="29" spans="1:10" s="37" customFormat="1" ht="12">
      <c r="A29" s="34"/>
      <c r="B29" s="34"/>
      <c r="C29" s="34"/>
      <c r="D29" s="34"/>
      <c r="E29" s="34"/>
      <c r="F29" s="34"/>
      <c r="G29" s="35"/>
      <c r="H29" s="36"/>
      <c r="J29" s="43"/>
    </row>
    <row r="30" spans="1:10" s="37" customFormat="1" ht="12">
      <c r="A30" s="34"/>
      <c r="B30" s="34"/>
      <c r="C30" s="34"/>
      <c r="D30" s="34"/>
      <c r="E30" s="34"/>
      <c r="F30" s="34"/>
      <c r="G30" s="35"/>
      <c r="H30" s="38"/>
      <c r="J30" s="38"/>
    </row>
    <row r="31" spans="1:10" s="37" customFormat="1" ht="15.75">
      <c r="A31" s="34"/>
      <c r="B31" s="34"/>
      <c r="C31" s="34"/>
      <c r="D31" s="34"/>
      <c r="E31" s="34"/>
      <c r="F31" s="34"/>
      <c r="G31" s="21" t="s">
        <v>632</v>
      </c>
      <c r="H31" s="38"/>
      <c r="J31" s="36"/>
    </row>
    <row r="32" spans="1:10" s="37" customFormat="1" ht="12.75">
      <c r="A32" s="34"/>
      <c r="B32" s="34"/>
      <c r="C32" s="34"/>
      <c r="D32" s="34"/>
      <c r="E32" s="34"/>
      <c r="F32" s="34"/>
      <c r="G32" s="35" t="s">
        <v>429</v>
      </c>
      <c r="H32" s="36">
        <v>0</v>
      </c>
      <c r="I32" s="46">
        <f>J32-H32</f>
        <v>0</v>
      </c>
      <c r="J32" s="20">
        <v>0</v>
      </c>
    </row>
    <row r="33" spans="1:10" s="37" customFormat="1" ht="12.75">
      <c r="A33" s="34"/>
      <c r="B33" s="34"/>
      <c r="C33" s="34"/>
      <c r="D33" s="34"/>
      <c r="E33" s="34"/>
      <c r="F33" s="34"/>
      <c r="G33" s="35" t="s">
        <v>430</v>
      </c>
      <c r="H33" s="36">
        <v>50000</v>
      </c>
      <c r="I33" s="46">
        <f>J33-H33</f>
        <v>-50000</v>
      </c>
      <c r="J33" s="20">
        <v>0</v>
      </c>
    </row>
    <row r="34" spans="1:10" s="37" customFormat="1" ht="12.75">
      <c r="A34" s="34"/>
      <c r="B34" s="34"/>
      <c r="C34" s="34"/>
      <c r="D34" s="34"/>
      <c r="E34" s="34"/>
      <c r="F34" s="34"/>
      <c r="G34" s="35" t="s">
        <v>431</v>
      </c>
      <c r="H34" s="36">
        <v>50000</v>
      </c>
      <c r="I34" s="46">
        <f>J34-H34</f>
        <v>-50000</v>
      </c>
      <c r="J34" s="20">
        <v>0</v>
      </c>
    </row>
    <row r="35" spans="1:10" s="37" customFormat="1" ht="12.75">
      <c r="A35" s="34"/>
      <c r="B35" s="34"/>
      <c r="C35" s="34"/>
      <c r="D35" s="34"/>
      <c r="E35" s="34"/>
      <c r="F35" s="34"/>
      <c r="G35" s="35" t="s">
        <v>712</v>
      </c>
      <c r="H35" s="36">
        <v>0</v>
      </c>
      <c r="I35" s="46">
        <f>J35-H35</f>
        <v>0</v>
      </c>
      <c r="J35" s="20">
        <v>0</v>
      </c>
    </row>
    <row r="36" spans="1:10" s="37" customFormat="1" ht="12">
      <c r="A36" s="34"/>
      <c r="B36" s="34"/>
      <c r="C36" s="34"/>
      <c r="D36" s="34"/>
      <c r="E36" s="34"/>
      <c r="F36" s="34"/>
      <c r="G36" s="35"/>
      <c r="H36" s="36"/>
      <c r="J36" s="36"/>
    </row>
    <row r="37" spans="1:10" s="37" customFormat="1" ht="12">
      <c r="A37" s="34"/>
      <c r="B37" s="34"/>
      <c r="C37" s="34"/>
      <c r="D37" s="34"/>
      <c r="E37" s="34"/>
      <c r="F37" s="34"/>
      <c r="G37" s="35"/>
      <c r="H37" s="36"/>
      <c r="J37" s="36"/>
    </row>
    <row r="38" spans="1:10" s="37" customFormat="1" ht="12">
      <c r="A38" s="34"/>
      <c r="B38" s="34"/>
      <c r="C38" s="34"/>
      <c r="D38" s="34"/>
      <c r="E38" s="34"/>
      <c r="F38" s="34"/>
      <c r="G38" s="35"/>
      <c r="H38" s="36"/>
      <c r="J38" s="36"/>
    </row>
    <row r="39" spans="1:10" s="37" customFormat="1" ht="12">
      <c r="A39" s="34"/>
      <c r="B39" s="34"/>
      <c r="C39" s="34"/>
      <c r="D39" s="34"/>
      <c r="E39" s="34"/>
      <c r="F39" s="34"/>
      <c r="G39" s="35"/>
      <c r="H39" s="36"/>
      <c r="J39" s="36"/>
    </row>
    <row r="40" spans="1:10" s="37" customFormat="1" ht="12">
      <c r="A40" s="34"/>
      <c r="B40" s="34"/>
      <c r="C40" s="34"/>
      <c r="D40" s="34"/>
      <c r="E40" s="34"/>
      <c r="F40" s="34"/>
      <c r="G40" s="35"/>
      <c r="H40" s="36"/>
      <c r="J40" s="36"/>
    </row>
    <row r="41" spans="1:10" s="37" customFormat="1" ht="12">
      <c r="A41" s="34"/>
      <c r="B41" s="34"/>
      <c r="C41" s="34"/>
      <c r="D41" s="34"/>
      <c r="E41" s="34"/>
      <c r="F41" s="34"/>
      <c r="G41" s="35"/>
      <c r="H41" s="36"/>
      <c r="J41" s="36"/>
    </row>
    <row r="42" spans="1:10" s="37" customFormat="1" ht="12">
      <c r="A42" s="34"/>
      <c r="B42" s="34"/>
      <c r="C42" s="34"/>
      <c r="D42" s="34"/>
      <c r="E42" s="34"/>
      <c r="F42" s="34"/>
      <c r="G42" s="34" t="s">
        <v>543</v>
      </c>
      <c r="H42" s="36"/>
      <c r="J42" s="36"/>
    </row>
    <row r="43" spans="1:10" s="37" customFormat="1" ht="12">
      <c r="A43" s="34"/>
      <c r="B43" s="34"/>
      <c r="C43" s="34"/>
      <c r="D43" s="34"/>
      <c r="E43" s="34"/>
      <c r="F43" s="34"/>
      <c r="G43" s="35"/>
      <c r="H43" s="36"/>
      <c r="J43" s="36"/>
    </row>
    <row r="44" s="128" customFormat="1" ht="12">
      <c r="A44" s="128" t="s">
        <v>714</v>
      </c>
    </row>
    <row r="45" s="44" customFormat="1" ht="12"/>
    <row r="46" spans="1:10" s="37" customFormat="1" ht="12">
      <c r="A46" s="34"/>
      <c r="B46" s="34"/>
      <c r="C46" s="34"/>
      <c r="D46" s="34"/>
      <c r="E46" s="34"/>
      <c r="F46" s="34"/>
      <c r="G46" s="35"/>
      <c r="H46" s="36"/>
      <c r="J46" s="36"/>
    </row>
    <row r="47" spans="1:10" s="3" customFormat="1" ht="15" customHeight="1">
      <c r="A47" s="31" t="s">
        <v>414</v>
      </c>
      <c r="B47" s="22" t="s">
        <v>347</v>
      </c>
      <c r="C47" s="22"/>
      <c r="D47" s="22"/>
      <c r="E47" s="22"/>
      <c r="F47" s="22"/>
      <c r="G47" s="22"/>
      <c r="H47" s="23"/>
      <c r="I47" s="48" t="s">
        <v>738</v>
      </c>
      <c r="J47" s="23"/>
    </row>
    <row r="48" spans="1:10" s="5" customFormat="1" ht="15.75">
      <c r="A48" s="8"/>
      <c r="B48" s="18" t="s">
        <v>348</v>
      </c>
      <c r="C48" s="18" t="s">
        <v>202</v>
      </c>
      <c r="D48" s="18" t="s">
        <v>201</v>
      </c>
      <c r="E48" s="18" t="s">
        <v>203</v>
      </c>
      <c r="F48" s="18" t="s">
        <v>205</v>
      </c>
      <c r="G48" s="24" t="s">
        <v>349</v>
      </c>
      <c r="H48" s="25" t="s">
        <v>435</v>
      </c>
      <c r="I48" s="48" t="s">
        <v>739</v>
      </c>
      <c r="J48" s="25" t="s">
        <v>651</v>
      </c>
    </row>
    <row r="49" spans="1:10" s="5" customFormat="1" ht="12.75">
      <c r="A49" s="8"/>
      <c r="B49" s="18" t="s">
        <v>350</v>
      </c>
      <c r="C49" s="18"/>
      <c r="D49" s="18" t="s">
        <v>202</v>
      </c>
      <c r="E49" s="18" t="s">
        <v>204</v>
      </c>
      <c r="F49" s="18" t="s">
        <v>207</v>
      </c>
      <c r="G49" s="19"/>
      <c r="H49" s="25"/>
      <c r="J49" s="25"/>
    </row>
    <row r="50" spans="1:10" s="5" customFormat="1" ht="12.75">
      <c r="A50" s="8"/>
      <c r="B50" s="18"/>
      <c r="C50" s="18"/>
      <c r="D50" s="18"/>
      <c r="E50" s="18"/>
      <c r="F50" s="18"/>
      <c r="G50" s="19"/>
      <c r="H50" s="25"/>
      <c r="J50" s="25"/>
    </row>
    <row r="51" spans="1:10" s="5" customFormat="1" ht="12.75">
      <c r="A51" s="8"/>
      <c r="B51" s="18">
        <v>6</v>
      </c>
      <c r="C51" s="18"/>
      <c r="D51" s="18"/>
      <c r="E51" s="18"/>
      <c r="F51" s="18"/>
      <c r="G51" s="19" t="s">
        <v>351</v>
      </c>
      <c r="H51" s="39">
        <f>H52+H67+H76+H82+H93</f>
        <v>5681500</v>
      </c>
      <c r="I51" s="39">
        <f>I52+I67+I76+I82+I93</f>
        <v>611650.8200000001</v>
      </c>
      <c r="J51" s="39">
        <f>J52+J67+J76+J82+J93</f>
        <v>6293150.82</v>
      </c>
    </row>
    <row r="52" spans="1:10" s="3" customFormat="1" ht="15.75">
      <c r="A52" s="8"/>
      <c r="B52" s="18"/>
      <c r="C52" s="18">
        <v>61</v>
      </c>
      <c r="D52" s="18"/>
      <c r="E52" s="18"/>
      <c r="F52" s="18"/>
      <c r="G52" s="19" t="s">
        <v>352</v>
      </c>
      <c r="H52" s="39">
        <f>H64+H61+H59+H53</f>
        <v>4085500</v>
      </c>
      <c r="I52" s="39">
        <f>I64+I61+I59+I53</f>
        <v>739650.8200000001</v>
      </c>
      <c r="J52" s="39">
        <f>J64+J61+J59+J53</f>
        <v>4825150.82</v>
      </c>
    </row>
    <row r="53" spans="1:10" s="3" customFormat="1" ht="15.75">
      <c r="A53" s="8"/>
      <c r="B53" s="18"/>
      <c r="C53" s="18"/>
      <c r="D53" s="18">
        <v>611</v>
      </c>
      <c r="E53" s="18"/>
      <c r="F53" s="18"/>
      <c r="G53" s="19" t="s">
        <v>353</v>
      </c>
      <c r="H53" s="39">
        <f>H58+H57+H56+H55+H54</f>
        <v>3408500</v>
      </c>
      <c r="I53" s="39">
        <f>I58+I57+I56+I55+I54</f>
        <v>396650.82000000007</v>
      </c>
      <c r="J53" s="39">
        <f>J58+J57+J56+J55+J54</f>
        <v>3805150.8200000003</v>
      </c>
    </row>
    <row r="54" spans="1:10" s="3" customFormat="1" ht="15.75">
      <c r="A54" s="8"/>
      <c r="B54" s="15"/>
      <c r="C54" s="15"/>
      <c r="D54" s="15"/>
      <c r="E54" s="15">
        <v>6111</v>
      </c>
      <c r="F54" s="15"/>
      <c r="G54" s="16" t="s">
        <v>354</v>
      </c>
      <c r="H54" s="40">
        <v>3491500</v>
      </c>
      <c r="I54" s="40">
        <v>-341500</v>
      </c>
      <c r="J54" s="40">
        <v>3150000</v>
      </c>
    </row>
    <row r="55" spans="1:10" s="3" customFormat="1" ht="15.75">
      <c r="A55" s="8"/>
      <c r="B55" s="15"/>
      <c r="C55" s="15"/>
      <c r="D55" s="15"/>
      <c r="E55" s="15">
        <v>6112</v>
      </c>
      <c r="F55" s="15"/>
      <c r="G55" s="16" t="s">
        <v>412</v>
      </c>
      <c r="H55" s="40">
        <v>270000</v>
      </c>
      <c r="I55" s="40">
        <v>130000</v>
      </c>
      <c r="J55" s="40">
        <v>400000</v>
      </c>
    </row>
    <row r="56" spans="1:10" s="3" customFormat="1" ht="15.75">
      <c r="A56" s="8"/>
      <c r="B56" s="8"/>
      <c r="C56" s="8"/>
      <c r="D56" s="8"/>
      <c r="E56" s="8">
        <v>6113</v>
      </c>
      <c r="F56" s="8"/>
      <c r="G56" s="9" t="s">
        <v>355</v>
      </c>
      <c r="H56" s="26">
        <v>27000</v>
      </c>
      <c r="I56" s="26">
        <v>0</v>
      </c>
      <c r="J56" s="26">
        <v>27000</v>
      </c>
    </row>
    <row r="57" spans="1:10" s="3" customFormat="1" ht="15.75">
      <c r="A57" s="8"/>
      <c r="B57" s="8"/>
      <c r="C57" s="8"/>
      <c r="D57" s="8"/>
      <c r="E57" s="8">
        <v>6114</v>
      </c>
      <c r="F57" s="8"/>
      <c r="G57" s="9" t="s">
        <v>356</v>
      </c>
      <c r="H57" s="26">
        <v>20000</v>
      </c>
      <c r="I57" s="26">
        <v>60000</v>
      </c>
      <c r="J57" s="26">
        <v>80000</v>
      </c>
    </row>
    <row r="58" spans="1:10" s="3" customFormat="1" ht="15.75">
      <c r="A58" s="8"/>
      <c r="B58" s="8"/>
      <c r="C58" s="8"/>
      <c r="D58" s="8"/>
      <c r="E58" s="8">
        <v>6115</v>
      </c>
      <c r="F58" s="8"/>
      <c r="G58" s="9" t="s">
        <v>357</v>
      </c>
      <c r="H58" s="26">
        <v>-400000</v>
      </c>
      <c r="I58" s="26">
        <f>J58-H58</f>
        <v>548150.8200000001</v>
      </c>
      <c r="J58" s="26">
        <v>148150.82</v>
      </c>
    </row>
    <row r="59" spans="1:10" s="6" customFormat="1" ht="15">
      <c r="A59" s="8"/>
      <c r="B59" s="11"/>
      <c r="C59" s="11"/>
      <c r="D59" s="11">
        <v>612</v>
      </c>
      <c r="E59" s="11"/>
      <c r="F59" s="11"/>
      <c r="G59" s="12" t="s">
        <v>358</v>
      </c>
      <c r="H59" s="32">
        <f>H60</f>
        <v>37000</v>
      </c>
      <c r="I59" s="32">
        <f>I60</f>
        <v>143000</v>
      </c>
      <c r="J59" s="32">
        <f>J60</f>
        <v>180000</v>
      </c>
    </row>
    <row r="60" spans="1:10" s="6" customFormat="1" ht="15">
      <c r="A60" s="8"/>
      <c r="B60" s="8"/>
      <c r="C60" s="8"/>
      <c r="D60" s="8"/>
      <c r="E60" s="8">
        <v>6121</v>
      </c>
      <c r="F60" s="8"/>
      <c r="G60" s="9" t="s">
        <v>359</v>
      </c>
      <c r="H60" s="26">
        <v>37000</v>
      </c>
      <c r="I60" s="26">
        <v>143000</v>
      </c>
      <c r="J60" s="26">
        <v>180000</v>
      </c>
    </row>
    <row r="61" spans="1:10" s="3" customFormat="1" ht="15.75">
      <c r="A61" s="8"/>
      <c r="B61" s="11"/>
      <c r="C61" s="11"/>
      <c r="D61" s="11">
        <v>613</v>
      </c>
      <c r="E61" s="11"/>
      <c r="F61" s="11"/>
      <c r="G61" s="12" t="s">
        <v>360</v>
      </c>
      <c r="H61" s="32">
        <f>H63+H62</f>
        <v>488000</v>
      </c>
      <c r="I61" s="32">
        <f>I63+I62</f>
        <v>200000</v>
      </c>
      <c r="J61" s="32">
        <f>J63+J62</f>
        <v>688000</v>
      </c>
    </row>
    <row r="62" spans="1:10" s="6" customFormat="1" ht="15">
      <c r="A62" s="8"/>
      <c r="B62" s="8"/>
      <c r="C62" s="8"/>
      <c r="D62" s="8"/>
      <c r="E62" s="8">
        <v>6131</v>
      </c>
      <c r="F62" s="8"/>
      <c r="G62" s="9" t="s">
        <v>361</v>
      </c>
      <c r="H62" s="26">
        <v>288000</v>
      </c>
      <c r="I62" s="26">
        <v>0</v>
      </c>
      <c r="J62" s="26">
        <v>288000</v>
      </c>
    </row>
    <row r="63" spans="1:10" s="2" customFormat="1" ht="15">
      <c r="A63" s="8"/>
      <c r="B63" s="8"/>
      <c r="C63" s="8"/>
      <c r="D63" s="8"/>
      <c r="E63" s="8">
        <v>6134</v>
      </c>
      <c r="F63" s="8"/>
      <c r="G63" s="9" t="s">
        <v>362</v>
      </c>
      <c r="H63" s="26">
        <v>200000</v>
      </c>
      <c r="I63" s="26">
        <v>200000</v>
      </c>
      <c r="J63" s="26">
        <v>400000</v>
      </c>
    </row>
    <row r="64" spans="2:10" ht="14.25">
      <c r="B64" s="11"/>
      <c r="C64" s="11"/>
      <c r="D64" s="11">
        <v>614</v>
      </c>
      <c r="E64" s="11"/>
      <c r="F64" s="11"/>
      <c r="G64" s="12" t="s">
        <v>363</v>
      </c>
      <c r="H64" s="32">
        <f>H66+H65</f>
        <v>152000</v>
      </c>
      <c r="I64" s="32">
        <f>I66+I65</f>
        <v>0</v>
      </c>
      <c r="J64" s="32">
        <f>J66+J65</f>
        <v>152000</v>
      </c>
    </row>
    <row r="65" spans="5:10" ht="14.25">
      <c r="E65" s="8">
        <v>6142</v>
      </c>
      <c r="G65" s="9" t="s">
        <v>364</v>
      </c>
      <c r="H65" s="26">
        <v>95000</v>
      </c>
      <c r="I65" s="26">
        <v>0</v>
      </c>
      <c r="J65" s="26">
        <v>95000</v>
      </c>
    </row>
    <row r="66" spans="5:10" ht="14.25">
      <c r="E66" s="8">
        <v>6145</v>
      </c>
      <c r="G66" s="9" t="s">
        <v>365</v>
      </c>
      <c r="H66" s="26">
        <v>57000</v>
      </c>
      <c r="I66" s="26">
        <v>0</v>
      </c>
      <c r="J66" s="26">
        <v>57000</v>
      </c>
    </row>
    <row r="67" spans="2:10" ht="14.25">
      <c r="B67" s="11"/>
      <c r="C67" s="11">
        <v>63</v>
      </c>
      <c r="D67" s="11"/>
      <c r="E67" s="11"/>
      <c r="F67" s="11"/>
      <c r="G67" s="12" t="s">
        <v>366</v>
      </c>
      <c r="H67" s="32">
        <f>H68+H73</f>
        <v>0</v>
      </c>
      <c r="I67" s="32">
        <f>I68+I73</f>
        <v>0</v>
      </c>
      <c r="J67" s="32">
        <f>J68+J73</f>
        <v>0</v>
      </c>
    </row>
    <row r="68" spans="1:10" s="2" customFormat="1" ht="15">
      <c r="A68" s="8"/>
      <c r="B68" s="11"/>
      <c r="C68" s="11"/>
      <c r="D68" s="11">
        <v>633</v>
      </c>
      <c r="E68" s="11"/>
      <c r="F68" s="11"/>
      <c r="G68" s="12" t="s">
        <v>367</v>
      </c>
      <c r="H68" s="32">
        <f>H71+H69</f>
        <v>0</v>
      </c>
      <c r="I68" s="32">
        <f>I71+I69</f>
        <v>0</v>
      </c>
      <c r="J68" s="32">
        <f>J71+J69</f>
        <v>0</v>
      </c>
    </row>
    <row r="69" spans="5:10" ht="14.25">
      <c r="E69" s="8">
        <v>6331</v>
      </c>
      <c r="G69" s="9" t="s">
        <v>425</v>
      </c>
      <c r="H69" s="26">
        <f>H70</f>
        <v>0</v>
      </c>
      <c r="I69" s="26">
        <f>I70</f>
        <v>0</v>
      </c>
      <c r="J69" s="26">
        <f>J70</f>
        <v>0</v>
      </c>
    </row>
    <row r="70" spans="6:10" ht="14.25">
      <c r="F70" s="8">
        <v>63312</v>
      </c>
      <c r="G70" s="9" t="s">
        <v>426</v>
      </c>
      <c r="H70" s="26">
        <v>0</v>
      </c>
      <c r="I70" s="26">
        <v>0</v>
      </c>
      <c r="J70" s="26">
        <v>0</v>
      </c>
    </row>
    <row r="71" spans="5:10" ht="14.25">
      <c r="E71" s="8">
        <v>6332</v>
      </c>
      <c r="G71" s="9" t="s">
        <v>368</v>
      </c>
      <c r="H71" s="26">
        <f>H72</f>
        <v>0</v>
      </c>
      <c r="I71" s="26">
        <f>I72</f>
        <v>0</v>
      </c>
      <c r="J71" s="26">
        <f>J72</f>
        <v>0</v>
      </c>
    </row>
    <row r="72" spans="6:10" ht="14.25">
      <c r="F72" s="8">
        <v>63322</v>
      </c>
      <c r="G72" s="9" t="s">
        <v>432</v>
      </c>
      <c r="H72" s="26">
        <v>0</v>
      </c>
      <c r="I72" s="26">
        <v>0</v>
      </c>
      <c r="J72" s="26">
        <v>0</v>
      </c>
    </row>
    <row r="73" spans="1:10" s="2" customFormat="1" ht="15">
      <c r="A73" s="11"/>
      <c r="B73" s="11"/>
      <c r="C73" s="11"/>
      <c r="D73" s="11">
        <v>634</v>
      </c>
      <c r="E73" s="11"/>
      <c r="F73" s="11"/>
      <c r="G73" s="12" t="s">
        <v>433</v>
      </c>
      <c r="H73" s="32">
        <f>H75+H74</f>
        <v>0</v>
      </c>
      <c r="I73" s="32">
        <f>I75+I74</f>
        <v>0</v>
      </c>
      <c r="J73" s="32">
        <f>J75+J74</f>
        <v>0</v>
      </c>
    </row>
    <row r="74" spans="5:10" ht="14.25">
      <c r="E74" s="8">
        <v>6341</v>
      </c>
      <c r="G74" s="9" t="s">
        <v>434</v>
      </c>
      <c r="H74" s="26">
        <v>0</v>
      </c>
      <c r="I74" s="26">
        <v>0</v>
      </c>
      <c r="J74" s="26">
        <v>0</v>
      </c>
    </row>
    <row r="75" spans="5:10" ht="14.25">
      <c r="E75" s="8">
        <v>6342</v>
      </c>
      <c r="G75" s="9" t="s">
        <v>369</v>
      </c>
      <c r="H75" s="26">
        <v>0</v>
      </c>
      <c r="I75" s="26">
        <v>0</v>
      </c>
      <c r="J75" s="26">
        <v>0</v>
      </c>
    </row>
    <row r="76" spans="2:10" ht="14.25">
      <c r="B76" s="11"/>
      <c r="C76" s="11">
        <v>64</v>
      </c>
      <c r="D76" s="11"/>
      <c r="E76" s="11"/>
      <c r="F76" s="11"/>
      <c r="G76" s="12" t="s">
        <v>370</v>
      </c>
      <c r="H76" s="32">
        <f>H79+H77</f>
        <v>58000</v>
      </c>
      <c r="I76" s="32">
        <f>I79+I77</f>
        <v>19000</v>
      </c>
      <c r="J76" s="32">
        <f>J79+J77</f>
        <v>77000</v>
      </c>
    </row>
    <row r="77" spans="2:10" ht="14.25">
      <c r="B77" s="11"/>
      <c r="C77" s="11"/>
      <c r="D77" s="11">
        <v>641</v>
      </c>
      <c r="E77" s="11"/>
      <c r="F77" s="11"/>
      <c r="G77" s="12" t="s">
        <v>371</v>
      </c>
      <c r="H77" s="32">
        <f>H78</f>
        <v>15000</v>
      </c>
      <c r="I77" s="32">
        <f>I78</f>
        <v>0</v>
      </c>
      <c r="J77" s="32">
        <f>J78</f>
        <v>15000</v>
      </c>
    </row>
    <row r="78" spans="5:10" ht="14.25">
      <c r="E78" s="8">
        <v>6414</v>
      </c>
      <c r="G78" s="9" t="s">
        <v>372</v>
      </c>
      <c r="H78" s="26">
        <v>15000</v>
      </c>
      <c r="I78" s="26">
        <v>0</v>
      </c>
      <c r="J78" s="26">
        <v>15000</v>
      </c>
    </row>
    <row r="79" spans="1:10" s="4" customFormat="1" ht="14.25">
      <c r="A79" s="8"/>
      <c r="B79" s="11"/>
      <c r="C79" s="11"/>
      <c r="D79" s="11">
        <v>642</v>
      </c>
      <c r="E79" s="11"/>
      <c r="F79" s="11"/>
      <c r="G79" s="12" t="s">
        <v>373</v>
      </c>
      <c r="H79" s="32">
        <f>H80+H81</f>
        <v>43000</v>
      </c>
      <c r="I79" s="32">
        <f>I80+I81</f>
        <v>19000</v>
      </c>
      <c r="J79" s="32">
        <f>J80+J81</f>
        <v>62000</v>
      </c>
    </row>
    <row r="80" spans="1:10" s="4" customFormat="1" ht="14.25">
      <c r="A80" s="8"/>
      <c r="B80" s="8"/>
      <c r="C80" s="8"/>
      <c r="D80" s="8"/>
      <c r="E80" s="8">
        <v>6421</v>
      </c>
      <c r="F80" s="8"/>
      <c r="G80" s="9" t="s">
        <v>374</v>
      </c>
      <c r="H80" s="26">
        <v>12000</v>
      </c>
      <c r="I80" s="26">
        <v>3000</v>
      </c>
      <c r="J80" s="26">
        <v>15000</v>
      </c>
    </row>
    <row r="81" spans="1:10" s="4" customFormat="1" ht="14.25">
      <c r="A81" s="8"/>
      <c r="B81" s="8"/>
      <c r="C81" s="8"/>
      <c r="D81" s="8"/>
      <c r="E81" s="8">
        <v>6422</v>
      </c>
      <c r="F81" s="8"/>
      <c r="G81" s="9" t="s">
        <v>475</v>
      </c>
      <c r="H81" s="26">
        <v>31000</v>
      </c>
      <c r="I81" s="26">
        <v>16000</v>
      </c>
      <c r="J81" s="26">
        <v>47000</v>
      </c>
    </row>
    <row r="82" spans="1:10" s="4" customFormat="1" ht="14.25">
      <c r="A82" s="8"/>
      <c r="B82" s="11"/>
      <c r="C82" s="11">
        <v>65</v>
      </c>
      <c r="D82" s="11"/>
      <c r="E82" s="11"/>
      <c r="F82" s="11"/>
      <c r="G82" s="12" t="s">
        <v>375</v>
      </c>
      <c r="H82" s="32">
        <f>H84+H87</f>
        <v>1348000</v>
      </c>
      <c r="I82" s="32">
        <f>I84+I87</f>
        <v>-147000</v>
      </c>
      <c r="J82" s="32">
        <f>J84+J87</f>
        <v>1201000</v>
      </c>
    </row>
    <row r="83" spans="1:10" s="4" customFormat="1" ht="14.25">
      <c r="A83" s="8"/>
      <c r="B83" s="11"/>
      <c r="C83" s="11"/>
      <c r="D83" s="11"/>
      <c r="E83" s="11"/>
      <c r="F83" s="11"/>
      <c r="G83" s="12" t="s">
        <v>376</v>
      </c>
      <c r="H83" s="32"/>
      <c r="I83" s="32"/>
      <c r="J83" s="32"/>
    </row>
    <row r="84" spans="1:10" s="7" customFormat="1" ht="15">
      <c r="A84" s="8"/>
      <c r="B84" s="11"/>
      <c r="C84" s="11"/>
      <c r="D84" s="11">
        <v>651</v>
      </c>
      <c r="E84" s="11"/>
      <c r="F84" s="11"/>
      <c r="G84" s="12" t="s">
        <v>377</v>
      </c>
      <c r="H84" s="32">
        <f>H86+H85</f>
        <v>38000</v>
      </c>
      <c r="I84" s="32">
        <f>I86+I85</f>
        <v>0</v>
      </c>
      <c r="J84" s="32">
        <f>J86+J85</f>
        <v>38000</v>
      </c>
    </row>
    <row r="85" spans="1:10" s="4" customFormat="1" ht="14.25">
      <c r="A85" s="8"/>
      <c r="B85" s="8"/>
      <c r="C85" s="8"/>
      <c r="D85" s="8"/>
      <c r="E85" s="8">
        <v>6512</v>
      </c>
      <c r="F85" s="8"/>
      <c r="G85" s="9" t="s">
        <v>378</v>
      </c>
      <c r="H85" s="26">
        <v>2000</v>
      </c>
      <c r="I85" s="26">
        <v>0</v>
      </c>
      <c r="J85" s="26">
        <v>2000</v>
      </c>
    </row>
    <row r="86" spans="1:10" s="4" customFormat="1" ht="14.25">
      <c r="A86" s="8"/>
      <c r="B86" s="8"/>
      <c r="C86" s="8"/>
      <c r="D86" s="8"/>
      <c r="E86" s="8">
        <v>6514</v>
      </c>
      <c r="F86" s="8"/>
      <c r="G86" s="9" t="s">
        <v>379</v>
      </c>
      <c r="H86" s="26">
        <v>36000</v>
      </c>
      <c r="I86" s="26">
        <v>0</v>
      </c>
      <c r="J86" s="26">
        <v>36000</v>
      </c>
    </row>
    <row r="87" spans="1:10" s="4" customFormat="1" ht="14.25">
      <c r="A87" s="8"/>
      <c r="B87" s="11"/>
      <c r="C87" s="11"/>
      <c r="D87" s="11">
        <v>652</v>
      </c>
      <c r="E87" s="11"/>
      <c r="F87" s="11"/>
      <c r="G87" s="12" t="s">
        <v>380</v>
      </c>
      <c r="H87" s="32">
        <f>H92+H91+H90+H89</f>
        <v>1310000</v>
      </c>
      <c r="I87" s="32">
        <f>I92+I91+I90+I89</f>
        <v>-147000</v>
      </c>
      <c r="J87" s="32">
        <f>J92+J91+J90+J89</f>
        <v>1163000</v>
      </c>
    </row>
    <row r="88" spans="1:10" s="4" customFormat="1" ht="14.25">
      <c r="A88" s="8"/>
      <c r="B88" s="8"/>
      <c r="C88" s="8"/>
      <c r="D88" s="8"/>
      <c r="E88" s="8">
        <v>6523</v>
      </c>
      <c r="F88" s="8"/>
      <c r="G88" s="9" t="s">
        <v>381</v>
      </c>
      <c r="H88" s="26"/>
      <c r="I88" s="26"/>
      <c r="J88" s="26"/>
    </row>
    <row r="89" spans="1:10" s="4" customFormat="1" ht="14.25">
      <c r="A89" s="8"/>
      <c r="B89" s="8"/>
      <c r="C89" s="8"/>
      <c r="D89" s="8"/>
      <c r="E89" s="8"/>
      <c r="F89" s="8"/>
      <c r="G89" s="9" t="s">
        <v>382</v>
      </c>
      <c r="H89" s="26">
        <v>460000</v>
      </c>
      <c r="I89" s="26">
        <v>20000</v>
      </c>
      <c r="J89" s="26">
        <v>480000</v>
      </c>
    </row>
    <row r="90" spans="1:10" s="4" customFormat="1" ht="14.25">
      <c r="A90" s="8"/>
      <c r="B90" s="8"/>
      <c r="C90" s="8"/>
      <c r="D90" s="8"/>
      <c r="E90" s="8">
        <v>6524</v>
      </c>
      <c r="F90" s="8"/>
      <c r="G90" s="9" t="s">
        <v>383</v>
      </c>
      <c r="H90" s="26">
        <v>6000</v>
      </c>
      <c r="I90" s="26">
        <v>0</v>
      </c>
      <c r="J90" s="26">
        <v>6000</v>
      </c>
    </row>
    <row r="91" spans="1:10" s="4" customFormat="1" ht="14.25">
      <c r="A91" s="8"/>
      <c r="B91" s="8"/>
      <c r="C91" s="8"/>
      <c r="D91" s="8"/>
      <c r="E91" s="8">
        <v>6525</v>
      </c>
      <c r="F91" s="8"/>
      <c r="G91" s="9" t="s">
        <v>384</v>
      </c>
      <c r="H91" s="26">
        <v>830000</v>
      </c>
      <c r="I91" s="26">
        <v>-168000</v>
      </c>
      <c r="J91" s="26">
        <v>662000</v>
      </c>
    </row>
    <row r="92" spans="1:10" s="4" customFormat="1" ht="14.25">
      <c r="A92" s="8"/>
      <c r="B92" s="8"/>
      <c r="C92" s="8"/>
      <c r="D92" s="8"/>
      <c r="E92" s="8">
        <v>6526</v>
      </c>
      <c r="F92" s="8"/>
      <c r="G92" s="9" t="s">
        <v>385</v>
      </c>
      <c r="H92" s="26">
        <v>14000</v>
      </c>
      <c r="I92" s="26">
        <v>1000</v>
      </c>
      <c r="J92" s="26">
        <v>15000</v>
      </c>
    </row>
    <row r="93" spans="1:10" s="4" customFormat="1" ht="14.25">
      <c r="A93" s="8"/>
      <c r="B93" s="11"/>
      <c r="C93" s="11">
        <v>66</v>
      </c>
      <c r="D93" s="11"/>
      <c r="E93" s="11"/>
      <c r="F93" s="11"/>
      <c r="G93" s="12" t="s">
        <v>386</v>
      </c>
      <c r="H93" s="32">
        <f>H96</f>
        <v>190000</v>
      </c>
      <c r="I93" s="32">
        <f>I96</f>
        <v>0</v>
      </c>
      <c r="J93" s="32">
        <f>J96</f>
        <v>190000</v>
      </c>
    </row>
    <row r="94" spans="1:10" s="4" customFormat="1" ht="14.25">
      <c r="A94" s="8"/>
      <c r="B94" s="11"/>
      <c r="C94" s="11"/>
      <c r="D94" s="11">
        <v>661</v>
      </c>
      <c r="E94" s="11"/>
      <c r="F94" s="11"/>
      <c r="G94" s="12" t="s">
        <v>387</v>
      </c>
      <c r="H94" s="32"/>
      <c r="I94" s="32"/>
      <c r="J94" s="32"/>
    </row>
    <row r="95" spans="1:10" s="4" customFormat="1" ht="14.25">
      <c r="A95" s="8"/>
      <c r="B95" s="11"/>
      <c r="C95" s="11"/>
      <c r="D95" s="11"/>
      <c r="E95" s="11"/>
      <c r="F95" s="11"/>
      <c r="G95" s="12" t="s">
        <v>388</v>
      </c>
      <c r="H95" s="32"/>
      <c r="I95" s="32"/>
      <c r="J95" s="32"/>
    </row>
    <row r="96" spans="1:10" s="4" customFormat="1" ht="14.25">
      <c r="A96" s="8"/>
      <c r="B96" s="11"/>
      <c r="C96" s="11"/>
      <c r="D96" s="11"/>
      <c r="E96" s="11"/>
      <c r="F96" s="11"/>
      <c r="G96" s="12" t="s">
        <v>389</v>
      </c>
      <c r="H96" s="32">
        <f>H98</f>
        <v>190000</v>
      </c>
      <c r="I96" s="32">
        <f>I98</f>
        <v>0</v>
      </c>
      <c r="J96" s="32">
        <f>J98</f>
        <v>190000</v>
      </c>
    </row>
    <row r="97" spans="1:10" s="4" customFormat="1" ht="14.25">
      <c r="A97" s="8"/>
      <c r="B97" s="8"/>
      <c r="C97" s="8"/>
      <c r="D97" s="8"/>
      <c r="E97" s="8">
        <v>6612</v>
      </c>
      <c r="F97" s="8"/>
      <c r="G97" s="9" t="s">
        <v>390</v>
      </c>
      <c r="H97" s="26"/>
      <c r="I97" s="26"/>
      <c r="J97" s="26"/>
    </row>
    <row r="98" spans="1:10" s="4" customFormat="1" ht="14.25">
      <c r="A98" s="8"/>
      <c r="B98" s="8"/>
      <c r="C98" s="8"/>
      <c r="D98" s="8"/>
      <c r="E98" s="8"/>
      <c r="F98" s="8"/>
      <c r="G98" s="9" t="s">
        <v>391</v>
      </c>
      <c r="H98" s="26">
        <v>190000</v>
      </c>
      <c r="I98" s="26">
        <v>0</v>
      </c>
      <c r="J98" s="26">
        <v>190000</v>
      </c>
    </row>
    <row r="99" spans="1:10" s="4" customFormat="1" ht="14.25">
      <c r="A99" s="8"/>
      <c r="B99" s="8"/>
      <c r="C99" s="8"/>
      <c r="D99" s="8"/>
      <c r="E99" s="8"/>
      <c r="F99" s="8"/>
      <c r="G99" s="9"/>
      <c r="H99" s="26"/>
      <c r="I99" s="39"/>
      <c r="J99" s="39"/>
    </row>
    <row r="100" spans="1:10" s="4" customFormat="1" ht="14.25">
      <c r="A100" s="8"/>
      <c r="B100" s="8"/>
      <c r="C100" s="8"/>
      <c r="D100" s="8"/>
      <c r="E100" s="8"/>
      <c r="F100" s="8"/>
      <c r="G100" s="9"/>
      <c r="H100" s="26"/>
      <c r="I100" s="39"/>
      <c r="J100" s="39"/>
    </row>
    <row r="101" s="127" customFormat="1" ht="15" customHeight="1">
      <c r="A101" s="127" t="s">
        <v>405</v>
      </c>
    </row>
    <row r="102" spans="1:10" s="4" customFormat="1" ht="14.25">
      <c r="A102" s="8"/>
      <c r="B102" s="11">
        <v>7</v>
      </c>
      <c r="C102" s="11"/>
      <c r="D102" s="11"/>
      <c r="E102" s="11"/>
      <c r="F102" s="11"/>
      <c r="G102" s="12" t="s">
        <v>392</v>
      </c>
      <c r="H102" s="14"/>
      <c r="J102" s="20"/>
    </row>
    <row r="103" spans="1:10" s="4" customFormat="1" ht="14.25">
      <c r="A103" s="8"/>
      <c r="B103" s="11"/>
      <c r="C103" s="11"/>
      <c r="D103" s="11"/>
      <c r="E103" s="11"/>
      <c r="F103" s="11"/>
      <c r="G103" s="12" t="s">
        <v>290</v>
      </c>
      <c r="H103" s="14">
        <f>H105</f>
        <v>3500</v>
      </c>
      <c r="I103" s="14">
        <f>I105</f>
        <v>8000</v>
      </c>
      <c r="J103" s="14">
        <f>J105</f>
        <v>11500</v>
      </c>
    </row>
    <row r="104" spans="1:10" s="4" customFormat="1" ht="14.25">
      <c r="A104" s="8"/>
      <c r="B104" s="11"/>
      <c r="C104" s="11">
        <v>72</v>
      </c>
      <c r="D104" s="11"/>
      <c r="E104" s="11"/>
      <c r="F104" s="11"/>
      <c r="G104" s="12" t="s">
        <v>393</v>
      </c>
      <c r="H104" s="14"/>
      <c r="I104" s="14"/>
      <c r="J104" s="14"/>
    </row>
    <row r="105" spans="1:10" s="4" customFormat="1" ht="14.25">
      <c r="A105" s="8"/>
      <c r="B105" s="11"/>
      <c r="C105" s="11"/>
      <c r="D105" s="11"/>
      <c r="E105" s="11"/>
      <c r="F105" s="11"/>
      <c r="G105" s="12" t="s">
        <v>292</v>
      </c>
      <c r="H105" s="14">
        <f>H106+H108</f>
        <v>3500</v>
      </c>
      <c r="I105" s="14">
        <f>I106+I108</f>
        <v>8000</v>
      </c>
      <c r="J105" s="14">
        <f>J106+J108</f>
        <v>11500</v>
      </c>
    </row>
    <row r="106" spans="1:10" s="4" customFormat="1" ht="14.25">
      <c r="A106" s="8"/>
      <c r="B106" s="11"/>
      <c r="C106" s="11"/>
      <c r="D106" s="11">
        <v>721</v>
      </c>
      <c r="E106" s="11"/>
      <c r="F106" s="11"/>
      <c r="G106" s="12" t="s">
        <v>394</v>
      </c>
      <c r="H106" s="14">
        <f aca="true" t="shared" si="0" ref="H106:J108">H107</f>
        <v>3500</v>
      </c>
      <c r="I106" s="14">
        <f t="shared" si="0"/>
        <v>0</v>
      </c>
      <c r="J106" s="14">
        <f t="shared" si="0"/>
        <v>3500</v>
      </c>
    </row>
    <row r="107" spans="1:10" s="4" customFormat="1" ht="14.25">
      <c r="A107" s="8"/>
      <c r="B107" s="8"/>
      <c r="C107" s="8"/>
      <c r="D107" s="8"/>
      <c r="E107" s="8">
        <v>7211</v>
      </c>
      <c r="F107" s="8"/>
      <c r="G107" s="9" t="s">
        <v>395</v>
      </c>
      <c r="H107" s="10">
        <v>3500</v>
      </c>
      <c r="I107" s="10">
        <v>0</v>
      </c>
      <c r="J107" s="10">
        <v>3500</v>
      </c>
    </row>
    <row r="108" spans="1:10" s="4" customFormat="1" ht="14.25">
      <c r="A108" s="8"/>
      <c r="B108" s="11"/>
      <c r="C108" s="11"/>
      <c r="D108" s="11">
        <v>723</v>
      </c>
      <c r="E108" s="11"/>
      <c r="F108" s="11"/>
      <c r="G108" s="12" t="s">
        <v>652</v>
      </c>
      <c r="H108" s="14">
        <f t="shared" si="0"/>
        <v>0</v>
      </c>
      <c r="I108" s="14">
        <f t="shared" si="0"/>
        <v>8000</v>
      </c>
      <c r="J108" s="14">
        <f t="shared" si="0"/>
        <v>8000</v>
      </c>
    </row>
    <row r="109" spans="1:10" s="4" customFormat="1" ht="14.25">
      <c r="A109" s="8"/>
      <c r="B109" s="8"/>
      <c r="C109" s="8"/>
      <c r="D109" s="8"/>
      <c r="E109" s="8">
        <v>7231</v>
      </c>
      <c r="F109" s="8"/>
      <c r="G109" s="9" t="s">
        <v>653</v>
      </c>
      <c r="H109" s="10">
        <v>0</v>
      </c>
      <c r="I109" s="10">
        <v>8000</v>
      </c>
      <c r="J109" s="10">
        <v>8000</v>
      </c>
    </row>
    <row r="110" spans="1:10" s="4" customFormat="1" ht="14.25">
      <c r="A110" s="8"/>
      <c r="B110" s="8"/>
      <c r="C110" s="8"/>
      <c r="D110" s="8"/>
      <c r="E110" s="8"/>
      <c r="F110" s="8"/>
      <c r="G110" s="9"/>
      <c r="H110" s="10"/>
      <c r="J110" s="10"/>
    </row>
    <row r="111" spans="1:10" s="4" customFormat="1" ht="14.25">
      <c r="A111" s="8"/>
      <c r="B111" s="8"/>
      <c r="C111" s="8"/>
      <c r="D111" s="8"/>
      <c r="E111" s="8"/>
      <c r="F111" s="8"/>
      <c r="G111" s="9"/>
      <c r="H111" s="10"/>
      <c r="J111" s="10"/>
    </row>
    <row r="112" spans="1:10" s="4" customFormat="1" ht="14.25">
      <c r="A112" s="8"/>
      <c r="B112" s="8"/>
      <c r="C112" s="8"/>
      <c r="D112" s="8"/>
      <c r="E112" s="8"/>
      <c r="F112" s="8"/>
      <c r="G112" s="9"/>
      <c r="H112" s="10"/>
      <c r="J112" s="10"/>
    </row>
    <row r="113" s="126" customFormat="1" ht="14.25" customHeight="1"/>
    <row r="114" s="126" customFormat="1" ht="14.25" customHeight="1">
      <c r="A114" s="127" t="s">
        <v>406</v>
      </c>
    </row>
    <row r="115" spans="1:10" s="4" customFormat="1" ht="14.25">
      <c r="A115" s="11" t="s">
        <v>199</v>
      </c>
      <c r="B115" s="11" t="s">
        <v>200</v>
      </c>
      <c r="C115" s="11" t="s">
        <v>202</v>
      </c>
      <c r="D115" s="11" t="s">
        <v>201</v>
      </c>
      <c r="E115" s="11" t="s">
        <v>203</v>
      </c>
      <c r="F115" s="11" t="s">
        <v>205</v>
      </c>
      <c r="G115" s="11"/>
      <c r="H115" s="32"/>
      <c r="J115" s="39"/>
    </row>
    <row r="116" spans="1:10" s="4" customFormat="1" ht="14.25">
      <c r="A116" s="11"/>
      <c r="B116" s="11"/>
      <c r="C116" s="11"/>
      <c r="D116" s="11" t="s">
        <v>202</v>
      </c>
      <c r="E116" s="11" t="s">
        <v>204</v>
      </c>
      <c r="F116" s="11" t="s">
        <v>207</v>
      </c>
      <c r="G116" s="12"/>
      <c r="H116" s="32"/>
      <c r="J116" s="39"/>
    </row>
    <row r="117" spans="1:10" s="4" customFormat="1" ht="14.25">
      <c r="A117" s="11"/>
      <c r="B117" s="11"/>
      <c r="C117" s="11"/>
      <c r="D117" s="11"/>
      <c r="E117" s="11"/>
      <c r="F117" s="11"/>
      <c r="G117" s="12"/>
      <c r="H117" s="32"/>
      <c r="J117" s="39"/>
    </row>
    <row r="118" spans="1:10" s="4" customFormat="1" ht="14.25">
      <c r="A118" s="11"/>
      <c r="B118" s="11">
        <v>3</v>
      </c>
      <c r="C118" s="11"/>
      <c r="D118" s="11"/>
      <c r="E118" s="11"/>
      <c r="F118" s="11"/>
      <c r="G118" s="12" t="s">
        <v>396</v>
      </c>
      <c r="H118" s="32">
        <f>H119+H127+H153+H162+H166+H158</f>
        <v>3093500</v>
      </c>
      <c r="I118" s="32">
        <f>I119+I127+I153+I162+I166+I158</f>
        <v>880470</v>
      </c>
      <c r="J118" s="32">
        <f>J119+J127+J153+J162+J166+J158</f>
        <v>3973970</v>
      </c>
    </row>
    <row r="119" spans="1:10" s="4" customFormat="1" ht="14.25">
      <c r="A119" s="11"/>
      <c r="B119" s="11"/>
      <c r="C119" s="11">
        <v>31</v>
      </c>
      <c r="D119" s="11"/>
      <c r="E119" s="11"/>
      <c r="F119" s="11"/>
      <c r="G119" s="12" t="s">
        <v>208</v>
      </c>
      <c r="H119" s="32">
        <f>H124+H122+H120</f>
        <v>507250</v>
      </c>
      <c r="I119" s="32">
        <f>I124+I122+I120</f>
        <v>0</v>
      </c>
      <c r="J119" s="32">
        <f>J124+J122+J120</f>
        <v>507250</v>
      </c>
    </row>
    <row r="120" spans="1:10" s="4" customFormat="1" ht="14.25">
      <c r="A120" s="11"/>
      <c r="B120" s="11"/>
      <c r="C120" s="11"/>
      <c r="D120" s="11">
        <v>311</v>
      </c>
      <c r="E120" s="11"/>
      <c r="F120" s="11"/>
      <c r="G120" s="12" t="s">
        <v>209</v>
      </c>
      <c r="H120" s="32">
        <f>H121</f>
        <v>420000</v>
      </c>
      <c r="I120" s="32">
        <f>I121</f>
        <v>0</v>
      </c>
      <c r="J120" s="32">
        <f>J121</f>
        <v>420000</v>
      </c>
    </row>
    <row r="121" spans="1:10" s="4" customFormat="1" ht="14.25">
      <c r="A121" s="8"/>
      <c r="B121" s="8"/>
      <c r="C121" s="8"/>
      <c r="D121" s="8"/>
      <c r="E121" s="8">
        <v>3111</v>
      </c>
      <c r="F121" s="8"/>
      <c r="G121" s="9" t="s">
        <v>210</v>
      </c>
      <c r="H121" s="26">
        <v>420000</v>
      </c>
      <c r="I121" s="26">
        <v>0</v>
      </c>
      <c r="J121" s="26">
        <v>420000</v>
      </c>
    </row>
    <row r="122" spans="1:10" s="4" customFormat="1" ht="14.25">
      <c r="A122" s="11"/>
      <c r="B122" s="11"/>
      <c r="C122" s="11"/>
      <c r="D122" s="11">
        <v>312</v>
      </c>
      <c r="E122" s="11"/>
      <c r="F122" s="11"/>
      <c r="G122" s="12" t="s">
        <v>211</v>
      </c>
      <c r="H122" s="32">
        <f>H123</f>
        <v>15000</v>
      </c>
      <c r="I122" s="32">
        <f>I123</f>
        <v>0</v>
      </c>
      <c r="J122" s="32">
        <f>J123</f>
        <v>15000</v>
      </c>
    </row>
    <row r="123" spans="1:10" s="4" customFormat="1" ht="14.25">
      <c r="A123" s="8"/>
      <c r="B123" s="8"/>
      <c r="C123" s="8"/>
      <c r="D123" s="8"/>
      <c r="E123" s="8">
        <v>3121</v>
      </c>
      <c r="F123" s="8"/>
      <c r="G123" s="9" t="s">
        <v>211</v>
      </c>
      <c r="H123" s="26">
        <v>15000</v>
      </c>
      <c r="I123" s="26">
        <v>0</v>
      </c>
      <c r="J123" s="26">
        <v>15000</v>
      </c>
    </row>
    <row r="124" spans="1:10" s="7" customFormat="1" ht="14.25" customHeight="1">
      <c r="A124" s="11"/>
      <c r="B124" s="11"/>
      <c r="C124" s="11"/>
      <c r="D124" s="11">
        <v>313</v>
      </c>
      <c r="E124" s="11"/>
      <c r="F124" s="11"/>
      <c r="G124" s="12" t="s">
        <v>213</v>
      </c>
      <c r="H124" s="32">
        <f>H126+H125</f>
        <v>72250</v>
      </c>
      <c r="I124" s="32">
        <f>I126+I125</f>
        <v>0</v>
      </c>
      <c r="J124" s="32">
        <f>J126+J125</f>
        <v>72250</v>
      </c>
    </row>
    <row r="125" spans="1:10" s="4" customFormat="1" ht="14.25">
      <c r="A125" s="8"/>
      <c r="B125" s="8"/>
      <c r="C125" s="8"/>
      <c r="D125" s="8"/>
      <c r="E125" s="8">
        <v>3132</v>
      </c>
      <c r="F125" s="8"/>
      <c r="G125" s="9" t="s">
        <v>214</v>
      </c>
      <c r="H125" s="26">
        <v>65100</v>
      </c>
      <c r="I125" s="26">
        <v>0</v>
      </c>
      <c r="J125" s="26">
        <v>65100</v>
      </c>
    </row>
    <row r="126" spans="1:10" s="4" customFormat="1" ht="14.25">
      <c r="A126" s="8"/>
      <c r="B126" s="8"/>
      <c r="C126" s="8"/>
      <c r="D126" s="8"/>
      <c r="E126" s="8">
        <v>3133</v>
      </c>
      <c r="F126" s="8"/>
      <c r="G126" s="9" t="s">
        <v>215</v>
      </c>
      <c r="H126" s="26">
        <v>7150</v>
      </c>
      <c r="I126" s="26">
        <v>0</v>
      </c>
      <c r="J126" s="26">
        <v>7150</v>
      </c>
    </row>
    <row r="127" spans="1:10" s="4" customFormat="1" ht="14.25">
      <c r="A127" s="11"/>
      <c r="B127" s="11"/>
      <c r="C127" s="11">
        <v>32</v>
      </c>
      <c r="D127" s="11"/>
      <c r="E127" s="11"/>
      <c r="F127" s="11"/>
      <c r="G127" s="12" t="s">
        <v>196</v>
      </c>
      <c r="H127" s="32">
        <f>H148+H138+H133+H128</f>
        <v>1762750</v>
      </c>
      <c r="I127" s="32">
        <f>I148+I138+I133+I128</f>
        <v>570080</v>
      </c>
      <c r="J127" s="32">
        <f>J148+J138+J133+J128</f>
        <v>2332830</v>
      </c>
    </row>
    <row r="128" spans="1:10" s="4" customFormat="1" ht="14.25">
      <c r="A128" s="11"/>
      <c r="B128" s="11"/>
      <c r="C128" s="11"/>
      <c r="D128" s="11">
        <v>321</v>
      </c>
      <c r="E128" s="11"/>
      <c r="F128" s="11"/>
      <c r="G128" s="12" t="s">
        <v>415</v>
      </c>
      <c r="H128" s="32">
        <f>H132+H131+H129</f>
        <v>43000</v>
      </c>
      <c r="I128" s="32">
        <f>I132+I131+I129</f>
        <v>3600</v>
      </c>
      <c r="J128" s="32">
        <f>J132+J131+J129</f>
        <v>46600</v>
      </c>
    </row>
    <row r="129" spans="1:10" s="4" customFormat="1" ht="14.25">
      <c r="A129" s="8"/>
      <c r="B129" s="8"/>
      <c r="C129" s="8"/>
      <c r="D129" s="8"/>
      <c r="E129" s="8">
        <v>3211</v>
      </c>
      <c r="F129" s="8"/>
      <c r="G129" s="9" t="s">
        <v>217</v>
      </c>
      <c r="H129" s="26">
        <v>3500</v>
      </c>
      <c r="I129" s="26">
        <v>2500</v>
      </c>
      <c r="J129" s="26">
        <v>6000</v>
      </c>
    </row>
    <row r="130" spans="1:10" s="4" customFormat="1" ht="14.25">
      <c r="A130" s="8"/>
      <c r="B130" s="8"/>
      <c r="C130" s="8"/>
      <c r="D130" s="8"/>
      <c r="E130" s="8">
        <v>3212</v>
      </c>
      <c r="F130" s="8"/>
      <c r="G130" s="9" t="s">
        <v>317</v>
      </c>
      <c r="H130" s="26"/>
      <c r="I130" s="26"/>
      <c r="J130" s="26"/>
    </row>
    <row r="131" spans="1:10" s="4" customFormat="1" ht="14.25">
      <c r="A131" s="8"/>
      <c r="B131" s="8"/>
      <c r="C131" s="8"/>
      <c r="D131" s="8"/>
      <c r="E131" s="8"/>
      <c r="F131" s="8"/>
      <c r="G131" s="9" t="s">
        <v>221</v>
      </c>
      <c r="H131" s="26">
        <v>38000</v>
      </c>
      <c r="I131" s="26">
        <v>0</v>
      </c>
      <c r="J131" s="26">
        <v>38000</v>
      </c>
    </row>
    <row r="132" spans="1:10" s="4" customFormat="1" ht="14.25">
      <c r="A132" s="15"/>
      <c r="B132" s="15"/>
      <c r="C132" s="15"/>
      <c r="D132" s="15"/>
      <c r="E132" s="15">
        <v>3213</v>
      </c>
      <c r="F132" s="15"/>
      <c r="G132" s="16" t="s">
        <v>416</v>
      </c>
      <c r="H132" s="40">
        <v>1500</v>
      </c>
      <c r="I132" s="40">
        <v>1100</v>
      </c>
      <c r="J132" s="40">
        <v>2600</v>
      </c>
    </row>
    <row r="133" spans="1:10" s="4" customFormat="1" ht="14.25">
      <c r="A133" s="18"/>
      <c r="B133" s="18"/>
      <c r="C133" s="18"/>
      <c r="D133" s="18">
        <v>322</v>
      </c>
      <c r="E133" s="18"/>
      <c r="F133" s="18"/>
      <c r="G133" s="19" t="s">
        <v>197</v>
      </c>
      <c r="H133" s="39">
        <f>H137+H136+H135+H134</f>
        <v>461150</v>
      </c>
      <c r="I133" s="39">
        <f>I137+I136+I135+I134</f>
        <v>116750</v>
      </c>
      <c r="J133" s="39">
        <f>J137+J136+J135+J134</f>
        <v>577900</v>
      </c>
    </row>
    <row r="134" spans="1:10" s="4" customFormat="1" ht="14.25">
      <c r="A134" s="15"/>
      <c r="B134" s="15"/>
      <c r="C134" s="15"/>
      <c r="D134" s="15"/>
      <c r="E134" s="15">
        <v>3221</v>
      </c>
      <c r="F134" s="15"/>
      <c r="G134" s="16" t="s">
        <v>226</v>
      </c>
      <c r="H134" s="40">
        <v>43500</v>
      </c>
      <c r="I134" s="40">
        <v>14500</v>
      </c>
      <c r="J134" s="40">
        <v>58000</v>
      </c>
    </row>
    <row r="135" spans="1:10" s="4" customFormat="1" ht="14.25">
      <c r="A135" s="15"/>
      <c r="B135" s="15"/>
      <c r="C135" s="15"/>
      <c r="D135" s="15"/>
      <c r="E135" s="15">
        <v>3223</v>
      </c>
      <c r="F135" s="15"/>
      <c r="G135" s="16" t="s">
        <v>230</v>
      </c>
      <c r="H135" s="40">
        <v>162500</v>
      </c>
      <c r="I135" s="40">
        <v>0</v>
      </c>
      <c r="J135" s="40">
        <v>162500</v>
      </c>
    </row>
    <row r="136" spans="1:10" s="7" customFormat="1" ht="15">
      <c r="A136" s="15"/>
      <c r="B136" s="15"/>
      <c r="C136" s="15"/>
      <c r="D136" s="15"/>
      <c r="E136" s="15">
        <v>3224</v>
      </c>
      <c r="F136" s="15"/>
      <c r="G136" s="16" t="s">
        <v>322</v>
      </c>
      <c r="H136" s="40">
        <v>251150</v>
      </c>
      <c r="I136" s="40">
        <v>102250</v>
      </c>
      <c r="J136" s="40">
        <v>353400</v>
      </c>
    </row>
    <row r="137" spans="1:10" s="7" customFormat="1" ht="15">
      <c r="A137" s="15"/>
      <c r="B137" s="15"/>
      <c r="C137" s="15"/>
      <c r="D137" s="15"/>
      <c r="E137" s="15">
        <v>3225</v>
      </c>
      <c r="F137" s="15"/>
      <c r="G137" s="16" t="s">
        <v>235</v>
      </c>
      <c r="H137" s="40">
        <v>4000</v>
      </c>
      <c r="I137" s="40">
        <v>0</v>
      </c>
      <c r="J137" s="40">
        <v>4000</v>
      </c>
    </row>
    <row r="138" spans="1:10" s="4" customFormat="1" ht="14.25">
      <c r="A138" s="18"/>
      <c r="B138" s="18"/>
      <c r="C138" s="18"/>
      <c r="D138" s="18">
        <v>323</v>
      </c>
      <c r="E138" s="18"/>
      <c r="F138" s="18"/>
      <c r="G138" s="19" t="s">
        <v>245</v>
      </c>
      <c r="H138" s="39">
        <f>H147+H146+H145+H143+H142+H141+H140+H139+H144</f>
        <v>1159400</v>
      </c>
      <c r="I138" s="39">
        <f>I147+I146+I145+I143+I142+I141+I140+I139+I144</f>
        <v>442130</v>
      </c>
      <c r="J138" s="39">
        <f>J147+J146+J145+J143+J142+J141+J140+J139+J144</f>
        <v>1601530</v>
      </c>
    </row>
    <row r="139" spans="1:10" s="4" customFormat="1" ht="14.25">
      <c r="A139" s="15"/>
      <c r="B139" s="15"/>
      <c r="C139" s="15"/>
      <c r="D139" s="15"/>
      <c r="E139" s="15">
        <v>3231</v>
      </c>
      <c r="F139" s="15"/>
      <c r="G139" s="16" t="s">
        <v>246</v>
      </c>
      <c r="H139" s="40">
        <v>35000</v>
      </c>
      <c r="I139" s="40">
        <v>0</v>
      </c>
      <c r="J139" s="40">
        <v>35000</v>
      </c>
    </row>
    <row r="140" spans="1:10" s="4" customFormat="1" ht="14.25">
      <c r="A140" s="15"/>
      <c r="B140" s="15"/>
      <c r="C140" s="15"/>
      <c r="D140" s="15"/>
      <c r="E140" s="15">
        <v>3232</v>
      </c>
      <c r="F140" s="15"/>
      <c r="G140" s="16" t="s">
        <v>308</v>
      </c>
      <c r="H140" s="40">
        <v>984500</v>
      </c>
      <c r="I140" s="40">
        <v>440530</v>
      </c>
      <c r="J140" s="40">
        <v>1425030</v>
      </c>
    </row>
    <row r="141" spans="1:10" s="4" customFormat="1" ht="14.25">
      <c r="A141" s="15"/>
      <c r="B141" s="15"/>
      <c r="C141" s="15"/>
      <c r="D141" s="15"/>
      <c r="E141" s="15">
        <v>3233</v>
      </c>
      <c r="F141" s="15"/>
      <c r="G141" s="16" t="s">
        <v>252</v>
      </c>
      <c r="H141" s="40">
        <v>34000</v>
      </c>
      <c r="I141" s="40">
        <v>5000</v>
      </c>
      <c r="J141" s="40">
        <v>39000</v>
      </c>
    </row>
    <row r="142" spans="1:10" s="4" customFormat="1" ht="14.25">
      <c r="A142" s="15"/>
      <c r="B142" s="15"/>
      <c r="C142" s="15"/>
      <c r="D142" s="15"/>
      <c r="E142" s="15">
        <v>3234</v>
      </c>
      <c r="F142" s="15"/>
      <c r="G142" s="16" t="s">
        <v>253</v>
      </c>
      <c r="H142" s="40">
        <v>5500</v>
      </c>
      <c r="I142" s="40">
        <v>2800</v>
      </c>
      <c r="J142" s="40">
        <v>8300</v>
      </c>
    </row>
    <row r="143" spans="1:10" s="4" customFormat="1" ht="14.25">
      <c r="A143" s="15"/>
      <c r="B143" s="15"/>
      <c r="C143" s="15"/>
      <c r="D143" s="15"/>
      <c r="E143" s="15">
        <v>3235</v>
      </c>
      <c r="F143" s="15"/>
      <c r="G143" s="16" t="s">
        <v>256</v>
      </c>
      <c r="H143" s="40">
        <v>0</v>
      </c>
      <c r="I143" s="40">
        <v>0</v>
      </c>
      <c r="J143" s="40">
        <v>0</v>
      </c>
    </row>
    <row r="144" spans="1:10" s="4" customFormat="1" ht="14.25">
      <c r="A144" s="15"/>
      <c r="B144" s="15"/>
      <c r="C144" s="15"/>
      <c r="D144" s="15"/>
      <c r="E144" s="15">
        <v>3236</v>
      </c>
      <c r="F144" s="15"/>
      <c r="G144" s="16" t="s">
        <v>439</v>
      </c>
      <c r="H144" s="40">
        <v>12000</v>
      </c>
      <c r="I144" s="40">
        <v>0</v>
      </c>
      <c r="J144" s="40">
        <v>12000</v>
      </c>
    </row>
    <row r="145" spans="1:10" s="4" customFormat="1" ht="14.25">
      <c r="A145" s="15"/>
      <c r="B145" s="15"/>
      <c r="C145" s="15"/>
      <c r="D145" s="15"/>
      <c r="E145" s="15">
        <v>3237</v>
      </c>
      <c r="F145" s="15"/>
      <c r="G145" s="16" t="s">
        <v>257</v>
      </c>
      <c r="H145" s="40">
        <v>69000</v>
      </c>
      <c r="I145" s="40">
        <v>-15300</v>
      </c>
      <c r="J145" s="40">
        <v>53700</v>
      </c>
    </row>
    <row r="146" spans="1:10" s="7" customFormat="1" ht="15">
      <c r="A146" s="15"/>
      <c r="B146" s="15"/>
      <c r="C146" s="15"/>
      <c r="D146" s="15"/>
      <c r="E146" s="15">
        <v>3238</v>
      </c>
      <c r="F146" s="15"/>
      <c r="G146" s="16" t="s">
        <v>258</v>
      </c>
      <c r="H146" s="40">
        <v>12000</v>
      </c>
      <c r="I146" s="40">
        <v>8000</v>
      </c>
      <c r="J146" s="40">
        <v>20000</v>
      </c>
    </row>
    <row r="147" spans="1:10" s="7" customFormat="1" ht="15">
      <c r="A147" s="15"/>
      <c r="B147" s="15"/>
      <c r="C147" s="15"/>
      <c r="D147" s="15"/>
      <c r="E147" s="15">
        <v>3239</v>
      </c>
      <c r="F147" s="15"/>
      <c r="G147" s="16" t="s">
        <v>262</v>
      </c>
      <c r="H147" s="40">
        <v>7400</v>
      </c>
      <c r="I147" s="40">
        <v>1100</v>
      </c>
      <c r="J147" s="40">
        <v>8500</v>
      </c>
    </row>
    <row r="148" spans="1:10" s="4" customFormat="1" ht="14.25">
      <c r="A148" s="18"/>
      <c r="B148" s="18"/>
      <c r="C148" s="18"/>
      <c r="D148" s="18">
        <v>329</v>
      </c>
      <c r="E148" s="18"/>
      <c r="F148" s="18"/>
      <c r="G148" s="19" t="s">
        <v>321</v>
      </c>
      <c r="H148" s="39">
        <f>H152+H151+H150</f>
        <v>99200</v>
      </c>
      <c r="I148" s="39">
        <f>I152+I151+I150</f>
        <v>7600</v>
      </c>
      <c r="J148" s="39">
        <f>J152+J151+J150</f>
        <v>106800</v>
      </c>
    </row>
    <row r="149" spans="1:10" s="4" customFormat="1" ht="14.25">
      <c r="A149" s="15"/>
      <c r="B149" s="15"/>
      <c r="C149" s="15"/>
      <c r="D149" s="15"/>
      <c r="E149" s="15">
        <v>3291</v>
      </c>
      <c r="F149" s="15"/>
      <c r="G149" s="16" t="s">
        <v>413</v>
      </c>
      <c r="H149" s="40"/>
      <c r="I149" s="40"/>
      <c r="J149" s="40"/>
    </row>
    <row r="150" spans="1:10" s="7" customFormat="1" ht="15">
      <c r="A150" s="15"/>
      <c r="B150" s="15"/>
      <c r="C150" s="15"/>
      <c r="D150" s="15"/>
      <c r="E150" s="15"/>
      <c r="F150" s="15"/>
      <c r="G150" s="16" t="s">
        <v>274</v>
      </c>
      <c r="H150" s="40">
        <v>64000</v>
      </c>
      <c r="I150" s="40">
        <v>-400</v>
      </c>
      <c r="J150" s="40">
        <v>63600</v>
      </c>
    </row>
    <row r="151" spans="1:10" s="7" customFormat="1" ht="15">
      <c r="A151" s="15"/>
      <c r="B151" s="15"/>
      <c r="C151" s="15"/>
      <c r="D151" s="15"/>
      <c r="E151" s="15">
        <v>3292</v>
      </c>
      <c r="F151" s="15"/>
      <c r="G151" s="16" t="s">
        <v>275</v>
      </c>
      <c r="H151" s="40">
        <v>10200</v>
      </c>
      <c r="I151" s="40">
        <v>0</v>
      </c>
      <c r="J151" s="40">
        <v>10200</v>
      </c>
    </row>
    <row r="152" spans="1:10" s="7" customFormat="1" ht="15">
      <c r="A152" s="15"/>
      <c r="B152" s="15"/>
      <c r="C152" s="15"/>
      <c r="D152" s="15"/>
      <c r="E152" s="15">
        <v>3293</v>
      </c>
      <c r="F152" s="15"/>
      <c r="G152" s="16" t="s">
        <v>279</v>
      </c>
      <c r="H152" s="40">
        <v>25000</v>
      </c>
      <c r="I152" s="40">
        <v>8000</v>
      </c>
      <c r="J152" s="40">
        <v>33000</v>
      </c>
    </row>
    <row r="153" spans="1:10" s="7" customFormat="1" ht="15">
      <c r="A153" s="18"/>
      <c r="B153" s="18"/>
      <c r="C153" s="18">
        <v>34</v>
      </c>
      <c r="D153" s="18"/>
      <c r="E153" s="18"/>
      <c r="F153" s="18"/>
      <c r="G153" s="19" t="s">
        <v>284</v>
      </c>
      <c r="H153" s="39">
        <f>H154</f>
        <v>31000</v>
      </c>
      <c r="I153" s="39">
        <f>I154</f>
        <v>2689</v>
      </c>
      <c r="J153" s="39">
        <f>J154</f>
        <v>33689</v>
      </c>
    </row>
    <row r="154" spans="1:10" s="7" customFormat="1" ht="15">
      <c r="A154" s="18"/>
      <c r="B154" s="18"/>
      <c r="C154" s="18"/>
      <c r="D154" s="18">
        <v>343</v>
      </c>
      <c r="E154" s="18"/>
      <c r="F154" s="18"/>
      <c r="G154" s="19" t="s">
        <v>285</v>
      </c>
      <c r="H154" s="39">
        <f>H157+H156+H155</f>
        <v>31000</v>
      </c>
      <c r="I154" s="39">
        <f>I157+I156+I155</f>
        <v>2689</v>
      </c>
      <c r="J154" s="39">
        <f>J157+J156+J155</f>
        <v>33689</v>
      </c>
    </row>
    <row r="155" spans="1:10" s="4" customFormat="1" ht="14.25">
      <c r="A155" s="15"/>
      <c r="B155" s="15"/>
      <c r="C155" s="15"/>
      <c r="D155" s="15"/>
      <c r="E155" s="15">
        <v>3431</v>
      </c>
      <c r="F155" s="15"/>
      <c r="G155" s="16" t="s">
        <v>286</v>
      </c>
      <c r="H155" s="40">
        <v>5000</v>
      </c>
      <c r="I155" s="40">
        <v>2689</v>
      </c>
      <c r="J155" s="40">
        <v>7689</v>
      </c>
    </row>
    <row r="156" spans="1:10" s="4" customFormat="1" ht="14.25">
      <c r="A156" s="15"/>
      <c r="B156" s="15"/>
      <c r="C156" s="15"/>
      <c r="D156" s="15"/>
      <c r="E156" s="15">
        <v>3433</v>
      </c>
      <c r="F156" s="15"/>
      <c r="G156" s="16" t="s">
        <v>288</v>
      </c>
      <c r="H156" s="40">
        <v>16000</v>
      </c>
      <c r="I156" s="40">
        <v>0</v>
      </c>
      <c r="J156" s="40">
        <v>16000</v>
      </c>
    </row>
    <row r="157" spans="1:10" s="7" customFormat="1" ht="15">
      <c r="A157" s="15"/>
      <c r="B157" s="15"/>
      <c r="C157" s="15"/>
      <c r="D157" s="15"/>
      <c r="E157" s="15">
        <v>3434</v>
      </c>
      <c r="F157" s="15"/>
      <c r="G157" s="16" t="s">
        <v>289</v>
      </c>
      <c r="H157" s="40">
        <v>10000</v>
      </c>
      <c r="I157" s="40">
        <v>0</v>
      </c>
      <c r="J157" s="40">
        <v>10000</v>
      </c>
    </row>
    <row r="158" spans="1:10" s="7" customFormat="1" ht="15">
      <c r="A158" s="11"/>
      <c r="B158" s="18"/>
      <c r="C158" s="18">
        <v>36</v>
      </c>
      <c r="D158" s="18"/>
      <c r="E158" s="18"/>
      <c r="F158" s="18"/>
      <c r="G158" s="19" t="s">
        <v>645</v>
      </c>
      <c r="H158" s="39">
        <f aca="true" t="shared" si="1" ref="H158:J159">H159</f>
        <v>0</v>
      </c>
      <c r="I158" s="39">
        <f t="shared" si="1"/>
        <v>58341</v>
      </c>
      <c r="J158" s="39">
        <f t="shared" si="1"/>
        <v>58341</v>
      </c>
    </row>
    <row r="159" spans="1:10" s="7" customFormat="1" ht="15">
      <c r="A159" s="11"/>
      <c r="B159" s="18"/>
      <c r="C159" s="18"/>
      <c r="D159" s="18">
        <v>363</v>
      </c>
      <c r="E159" s="18"/>
      <c r="F159" s="18"/>
      <c r="G159" s="19" t="s">
        <v>646</v>
      </c>
      <c r="H159" s="39">
        <f t="shared" si="1"/>
        <v>0</v>
      </c>
      <c r="I159" s="39">
        <f t="shared" si="1"/>
        <v>58341</v>
      </c>
      <c r="J159" s="39">
        <f t="shared" si="1"/>
        <v>58341</v>
      </c>
    </row>
    <row r="160" spans="1:10" s="7" customFormat="1" ht="15">
      <c r="A160" s="8"/>
      <c r="B160" s="15"/>
      <c r="C160" s="15"/>
      <c r="D160" s="15"/>
      <c r="E160" s="15">
        <v>3631</v>
      </c>
      <c r="F160" s="15"/>
      <c r="G160" s="16" t="s">
        <v>647</v>
      </c>
      <c r="H160" s="40">
        <v>0</v>
      </c>
      <c r="I160" s="40">
        <v>58341</v>
      </c>
      <c r="J160" s="40">
        <v>58341</v>
      </c>
    </row>
    <row r="161" spans="1:10" s="7" customFormat="1" ht="15">
      <c r="A161" s="18"/>
      <c r="B161" s="18"/>
      <c r="C161" s="18">
        <v>37</v>
      </c>
      <c r="D161" s="18"/>
      <c r="E161" s="18"/>
      <c r="F161" s="18"/>
      <c r="G161" s="19" t="s">
        <v>397</v>
      </c>
      <c r="H161" s="39"/>
      <c r="I161" s="39"/>
      <c r="J161" s="39"/>
    </row>
    <row r="162" spans="1:10" s="7" customFormat="1" ht="15">
      <c r="A162" s="18"/>
      <c r="B162" s="18"/>
      <c r="C162" s="18"/>
      <c r="D162" s="18"/>
      <c r="E162" s="18"/>
      <c r="F162" s="18"/>
      <c r="G162" s="19" t="s">
        <v>398</v>
      </c>
      <c r="H162" s="39">
        <f>H163</f>
        <v>405500</v>
      </c>
      <c r="I162" s="39">
        <f>I163</f>
        <v>68100</v>
      </c>
      <c r="J162" s="39">
        <f>J163</f>
        <v>473600</v>
      </c>
    </row>
    <row r="163" spans="1:10" s="7" customFormat="1" ht="15">
      <c r="A163" s="18"/>
      <c r="B163" s="18"/>
      <c r="C163" s="18"/>
      <c r="D163" s="18">
        <v>372</v>
      </c>
      <c r="E163" s="18"/>
      <c r="F163" s="18"/>
      <c r="G163" s="19" t="s">
        <v>399</v>
      </c>
      <c r="H163" s="39">
        <f>H165+H164</f>
        <v>405500</v>
      </c>
      <c r="I163" s="39">
        <f>I165+I164</f>
        <v>68100</v>
      </c>
      <c r="J163" s="39">
        <f>J165+J164</f>
        <v>473600</v>
      </c>
    </row>
    <row r="164" spans="1:10" s="4" customFormat="1" ht="14.25">
      <c r="A164" s="15"/>
      <c r="B164" s="15"/>
      <c r="C164" s="15"/>
      <c r="D164" s="15"/>
      <c r="E164" s="15">
        <v>3721</v>
      </c>
      <c r="F164" s="15"/>
      <c r="G164" s="16" t="s">
        <v>400</v>
      </c>
      <c r="H164" s="40">
        <v>23000</v>
      </c>
      <c r="I164" s="40">
        <v>59300</v>
      </c>
      <c r="J164" s="40">
        <v>82300</v>
      </c>
    </row>
    <row r="165" spans="1:10" s="4" customFormat="1" ht="14.25">
      <c r="A165" s="15"/>
      <c r="B165" s="15"/>
      <c r="C165" s="15"/>
      <c r="D165" s="15"/>
      <c r="E165" s="15">
        <v>3722</v>
      </c>
      <c r="F165" s="15"/>
      <c r="G165" s="16" t="s">
        <v>338</v>
      </c>
      <c r="H165" s="40">
        <v>382500</v>
      </c>
      <c r="I165" s="40">
        <v>8800</v>
      </c>
      <c r="J165" s="40">
        <v>391300</v>
      </c>
    </row>
    <row r="166" spans="1:10" s="7" customFormat="1" ht="15">
      <c r="A166" s="18"/>
      <c r="B166" s="18"/>
      <c r="C166" s="18">
        <v>38</v>
      </c>
      <c r="D166" s="18"/>
      <c r="E166" s="18"/>
      <c r="F166" s="18"/>
      <c r="G166" s="19" t="s">
        <v>417</v>
      </c>
      <c r="H166" s="39">
        <f>H167+H171+H169</f>
        <v>387000</v>
      </c>
      <c r="I166" s="39">
        <f>I167+I171+I169</f>
        <v>181260</v>
      </c>
      <c r="J166" s="39">
        <f>J167+J171+J169</f>
        <v>568260</v>
      </c>
    </row>
    <row r="167" spans="1:10" s="7" customFormat="1" ht="15">
      <c r="A167" s="18"/>
      <c r="B167" s="18"/>
      <c r="C167" s="18"/>
      <c r="D167" s="18">
        <v>381</v>
      </c>
      <c r="E167" s="18"/>
      <c r="F167" s="18"/>
      <c r="G167" s="19" t="s">
        <v>296</v>
      </c>
      <c r="H167" s="39">
        <f>H168</f>
        <v>337000</v>
      </c>
      <c r="I167" s="39">
        <f>I168</f>
        <v>131260</v>
      </c>
      <c r="J167" s="39">
        <f>J168</f>
        <v>468260</v>
      </c>
    </row>
    <row r="168" spans="1:10" s="7" customFormat="1" ht="15">
      <c r="A168" s="15"/>
      <c r="B168" s="15"/>
      <c r="C168" s="15"/>
      <c r="D168" s="15"/>
      <c r="E168" s="15">
        <v>3811</v>
      </c>
      <c r="F168" s="15"/>
      <c r="G168" s="16" t="s">
        <v>195</v>
      </c>
      <c r="H168" s="40">
        <v>337000</v>
      </c>
      <c r="I168" s="40">
        <v>131260</v>
      </c>
      <c r="J168" s="40">
        <v>468260</v>
      </c>
    </row>
    <row r="169" spans="1:10" s="7" customFormat="1" ht="15">
      <c r="A169" s="18"/>
      <c r="B169" s="18"/>
      <c r="C169" s="18"/>
      <c r="D169" s="18">
        <v>382</v>
      </c>
      <c r="E169" s="18"/>
      <c r="F169" s="18"/>
      <c r="G169" s="19" t="s">
        <v>449</v>
      </c>
      <c r="H169" s="39">
        <f>H170</f>
        <v>30000</v>
      </c>
      <c r="I169" s="39">
        <f>I170</f>
        <v>50000</v>
      </c>
      <c r="J169" s="39">
        <f>J170</f>
        <v>80000</v>
      </c>
    </row>
    <row r="170" spans="1:10" s="7" customFormat="1" ht="15">
      <c r="A170" s="15"/>
      <c r="B170" s="15"/>
      <c r="C170" s="15"/>
      <c r="D170" s="15"/>
      <c r="E170" s="15">
        <v>3821</v>
      </c>
      <c r="F170" s="15"/>
      <c r="G170" s="16" t="s">
        <v>634</v>
      </c>
      <c r="H170" s="40">
        <v>30000</v>
      </c>
      <c r="I170" s="40">
        <v>50000</v>
      </c>
      <c r="J170" s="40">
        <v>80000</v>
      </c>
    </row>
    <row r="171" spans="1:10" s="4" customFormat="1" ht="14.25">
      <c r="A171" s="18"/>
      <c r="B171" s="18"/>
      <c r="C171" s="18"/>
      <c r="D171" s="18">
        <v>385</v>
      </c>
      <c r="E171" s="18"/>
      <c r="F171" s="18"/>
      <c r="G171" s="19" t="s">
        <v>339</v>
      </c>
      <c r="H171" s="39">
        <f>H172</f>
        <v>20000</v>
      </c>
      <c r="I171" s="39">
        <f>I172</f>
        <v>0</v>
      </c>
      <c r="J171" s="39">
        <f>J172</f>
        <v>20000</v>
      </c>
    </row>
    <row r="172" spans="1:10" s="4" customFormat="1" ht="14.25">
      <c r="A172" s="15"/>
      <c r="B172" s="15"/>
      <c r="C172" s="15"/>
      <c r="D172" s="15"/>
      <c r="E172" s="15">
        <v>3851</v>
      </c>
      <c r="F172" s="15"/>
      <c r="G172" s="16" t="s">
        <v>340</v>
      </c>
      <c r="H172" s="40">
        <v>20000</v>
      </c>
      <c r="I172" s="40">
        <v>0</v>
      </c>
      <c r="J172" s="40">
        <v>20000</v>
      </c>
    </row>
    <row r="173" spans="1:10" s="4" customFormat="1" ht="14.25">
      <c r="A173" s="15"/>
      <c r="B173" s="15"/>
      <c r="C173" s="15"/>
      <c r="D173" s="15"/>
      <c r="E173" s="15"/>
      <c r="F173" s="15"/>
      <c r="G173" s="16"/>
      <c r="H173" s="40"/>
      <c r="J173" s="39"/>
    </row>
    <row r="174" spans="1:10" s="4" customFormat="1" ht="14.25">
      <c r="A174" s="15"/>
      <c r="B174" s="15"/>
      <c r="C174" s="15"/>
      <c r="D174" s="15"/>
      <c r="E174" s="15"/>
      <c r="F174" s="15"/>
      <c r="G174" s="16"/>
      <c r="H174" s="40"/>
      <c r="J174" s="39"/>
    </row>
    <row r="175" s="130" customFormat="1" ht="15" customHeight="1">
      <c r="A175" s="130" t="s">
        <v>407</v>
      </c>
    </row>
    <row r="176" spans="1:10" s="4" customFormat="1" ht="14.25">
      <c r="A176" s="18"/>
      <c r="B176" s="18">
        <v>4</v>
      </c>
      <c r="C176" s="18"/>
      <c r="D176" s="18"/>
      <c r="E176" s="18"/>
      <c r="F176" s="18"/>
      <c r="G176" s="19" t="s">
        <v>329</v>
      </c>
      <c r="H176" s="39"/>
      <c r="J176" s="39"/>
    </row>
    <row r="177" spans="1:10" s="4" customFormat="1" ht="14.25">
      <c r="A177" s="18"/>
      <c r="B177" s="18"/>
      <c r="C177" s="18"/>
      <c r="D177" s="18"/>
      <c r="E177" s="18"/>
      <c r="F177" s="18"/>
      <c r="G177" s="19" t="s">
        <v>290</v>
      </c>
      <c r="H177" s="39">
        <f>H178+H182+H193</f>
        <v>2541500</v>
      </c>
      <c r="I177" s="39">
        <f>I178+I182+I193</f>
        <v>717530</v>
      </c>
      <c r="J177" s="39">
        <f>J178+J182+J193</f>
        <v>3259030</v>
      </c>
    </row>
    <row r="178" spans="1:10" s="4" customFormat="1" ht="14.25">
      <c r="A178" s="18"/>
      <c r="B178" s="18"/>
      <c r="C178" s="18">
        <v>41</v>
      </c>
      <c r="D178" s="18"/>
      <c r="E178" s="18"/>
      <c r="F178" s="18"/>
      <c r="G178" s="19" t="s">
        <v>401</v>
      </c>
      <c r="H178" s="39">
        <f aca="true" t="shared" si="2" ref="H178:J179">H179</f>
        <v>20000</v>
      </c>
      <c r="I178" s="39">
        <f t="shared" si="2"/>
        <v>120000</v>
      </c>
      <c r="J178" s="39">
        <f t="shared" si="2"/>
        <v>140000</v>
      </c>
    </row>
    <row r="179" spans="1:10" s="7" customFormat="1" ht="15">
      <c r="A179" s="18"/>
      <c r="B179" s="18"/>
      <c r="C179" s="18"/>
      <c r="D179" s="18">
        <v>411</v>
      </c>
      <c r="E179" s="18"/>
      <c r="F179" s="18"/>
      <c r="G179" s="19" t="s">
        <v>402</v>
      </c>
      <c r="H179" s="39">
        <f t="shared" si="2"/>
        <v>20000</v>
      </c>
      <c r="I179" s="39">
        <f t="shared" si="2"/>
        <v>120000</v>
      </c>
      <c r="J179" s="39">
        <f t="shared" si="2"/>
        <v>140000</v>
      </c>
    </row>
    <row r="180" spans="1:10" s="7" customFormat="1" ht="15">
      <c r="A180" s="15"/>
      <c r="B180" s="15"/>
      <c r="C180" s="15"/>
      <c r="D180" s="15"/>
      <c r="E180" s="15">
        <v>4111</v>
      </c>
      <c r="F180" s="15"/>
      <c r="G180" s="16" t="s">
        <v>331</v>
      </c>
      <c r="H180" s="40">
        <v>20000</v>
      </c>
      <c r="I180" s="40">
        <v>120000</v>
      </c>
      <c r="J180" s="40">
        <v>140000</v>
      </c>
    </row>
    <row r="181" spans="1:10" s="7" customFormat="1" ht="15">
      <c r="A181" s="18"/>
      <c r="B181" s="18"/>
      <c r="C181" s="18">
        <v>42</v>
      </c>
      <c r="D181" s="18"/>
      <c r="E181" s="18"/>
      <c r="F181" s="18"/>
      <c r="G181" s="19" t="s">
        <v>325</v>
      </c>
      <c r="H181" s="39"/>
      <c r="I181" s="39"/>
      <c r="J181" s="39"/>
    </row>
    <row r="182" spans="1:10" s="7" customFormat="1" ht="15">
      <c r="A182" s="18"/>
      <c r="B182" s="18"/>
      <c r="C182" s="18"/>
      <c r="D182" s="18"/>
      <c r="E182" s="18"/>
      <c r="F182" s="18"/>
      <c r="G182" s="19" t="s">
        <v>292</v>
      </c>
      <c r="H182" s="39">
        <f>H183+H187+H191</f>
        <v>2521500</v>
      </c>
      <c r="I182" s="39">
        <f>I183+I187+I191</f>
        <v>407530</v>
      </c>
      <c r="J182" s="39">
        <f>J183+J187+J191</f>
        <v>2929030</v>
      </c>
    </row>
    <row r="183" spans="1:10" s="7" customFormat="1" ht="15">
      <c r="A183" s="18"/>
      <c r="B183" s="18"/>
      <c r="C183" s="18"/>
      <c r="D183" s="18">
        <v>421</v>
      </c>
      <c r="E183" s="18"/>
      <c r="F183" s="18"/>
      <c r="G183" s="19" t="s">
        <v>312</v>
      </c>
      <c r="H183" s="39">
        <f>H184+H185+H186</f>
        <v>2410000</v>
      </c>
      <c r="I183" s="39">
        <f>I184+I185+I186</f>
        <v>182200</v>
      </c>
      <c r="J183" s="39">
        <f>J184+J185+J186</f>
        <v>2592200</v>
      </c>
    </row>
    <row r="184" spans="1:10" s="4" customFormat="1" ht="14.25">
      <c r="A184" s="15"/>
      <c r="B184" s="15"/>
      <c r="C184" s="15"/>
      <c r="D184" s="15"/>
      <c r="E184" s="15">
        <v>4212</v>
      </c>
      <c r="F184" s="15"/>
      <c r="G184" s="16" t="s">
        <v>421</v>
      </c>
      <c r="H184" s="40">
        <v>40000</v>
      </c>
      <c r="I184" s="40">
        <v>-11000</v>
      </c>
      <c r="J184" s="40">
        <v>29000</v>
      </c>
    </row>
    <row r="185" spans="1:10" s="7" customFormat="1" ht="15">
      <c r="A185" s="15"/>
      <c r="B185" s="15"/>
      <c r="C185" s="15"/>
      <c r="D185" s="15"/>
      <c r="E185" s="15">
        <v>4213</v>
      </c>
      <c r="F185" s="15"/>
      <c r="G185" s="16" t="s">
        <v>323</v>
      </c>
      <c r="H185" s="40">
        <v>1375000</v>
      </c>
      <c r="I185" s="40">
        <v>144200</v>
      </c>
      <c r="J185" s="40">
        <v>1519200</v>
      </c>
    </row>
    <row r="186" spans="1:10" s="4" customFormat="1" ht="14.25">
      <c r="A186" s="15"/>
      <c r="B186" s="15"/>
      <c r="C186" s="15"/>
      <c r="D186" s="15"/>
      <c r="E186" s="15">
        <v>4214</v>
      </c>
      <c r="F186" s="15"/>
      <c r="G186" s="16" t="s">
        <v>313</v>
      </c>
      <c r="H186" s="40">
        <v>995000</v>
      </c>
      <c r="I186" s="40">
        <v>49000</v>
      </c>
      <c r="J186" s="40">
        <v>1044000</v>
      </c>
    </row>
    <row r="187" spans="1:10" s="4" customFormat="1" ht="14.25">
      <c r="A187" s="18"/>
      <c r="B187" s="18"/>
      <c r="C187" s="18"/>
      <c r="D187" s="18">
        <v>422</v>
      </c>
      <c r="E187" s="18"/>
      <c r="F187" s="18"/>
      <c r="G187" s="19" t="s">
        <v>293</v>
      </c>
      <c r="H187" s="39">
        <f>H188+H189+H190</f>
        <v>41500</v>
      </c>
      <c r="I187" s="39">
        <f>I188+I189+I190</f>
        <v>129330</v>
      </c>
      <c r="J187" s="39">
        <f>J188+J189+J190</f>
        <v>170830</v>
      </c>
    </row>
    <row r="188" spans="1:10" s="4" customFormat="1" ht="14.25">
      <c r="A188" s="15"/>
      <c r="B188" s="15"/>
      <c r="C188" s="15"/>
      <c r="D188" s="15"/>
      <c r="E188" s="15">
        <v>4221</v>
      </c>
      <c r="F188" s="15"/>
      <c r="G188" s="16" t="s">
        <v>422</v>
      </c>
      <c r="H188" s="40">
        <v>35000</v>
      </c>
      <c r="I188" s="40">
        <v>24830</v>
      </c>
      <c r="J188" s="40">
        <v>59830</v>
      </c>
    </row>
    <row r="189" spans="1:10" s="4" customFormat="1" ht="14.25">
      <c r="A189" s="15"/>
      <c r="B189" s="15"/>
      <c r="C189" s="15"/>
      <c r="D189" s="15"/>
      <c r="E189" s="15">
        <v>4222</v>
      </c>
      <c r="F189" s="15"/>
      <c r="G189" s="16" t="s">
        <v>437</v>
      </c>
      <c r="H189" s="40">
        <v>6500</v>
      </c>
      <c r="I189" s="40">
        <v>6000</v>
      </c>
      <c r="J189" s="40">
        <v>12500</v>
      </c>
    </row>
    <row r="190" spans="1:10" s="4" customFormat="1" ht="14.25">
      <c r="A190" s="15"/>
      <c r="B190" s="15"/>
      <c r="C190" s="15"/>
      <c r="D190" s="15"/>
      <c r="E190" s="15">
        <v>4227</v>
      </c>
      <c r="F190" s="15"/>
      <c r="G190" s="16" t="s">
        <v>707</v>
      </c>
      <c r="H190" s="40">
        <v>0</v>
      </c>
      <c r="I190" s="40">
        <v>98500</v>
      </c>
      <c r="J190" s="40">
        <v>98500</v>
      </c>
    </row>
    <row r="191" spans="1:10" s="7" customFormat="1" ht="15">
      <c r="A191" s="18"/>
      <c r="B191" s="18"/>
      <c r="C191" s="18"/>
      <c r="D191" s="18">
        <v>423</v>
      </c>
      <c r="E191" s="18"/>
      <c r="F191" s="18"/>
      <c r="G191" s="19" t="s">
        <v>447</v>
      </c>
      <c r="H191" s="39">
        <f>H192</f>
        <v>70000</v>
      </c>
      <c r="I191" s="39">
        <f>I192</f>
        <v>96000</v>
      </c>
      <c r="J191" s="39">
        <f>J192</f>
        <v>166000</v>
      </c>
    </row>
    <row r="192" spans="1:10" s="4" customFormat="1" ht="14.25">
      <c r="A192" s="15"/>
      <c r="B192" s="15"/>
      <c r="C192" s="15"/>
      <c r="D192" s="15"/>
      <c r="E192" s="15">
        <v>4231</v>
      </c>
      <c r="F192" s="15"/>
      <c r="G192" s="16" t="s">
        <v>448</v>
      </c>
      <c r="H192" s="40">
        <v>70000</v>
      </c>
      <c r="I192" s="40">
        <v>96000</v>
      </c>
      <c r="J192" s="40">
        <v>166000</v>
      </c>
    </row>
    <row r="193" spans="1:10" s="7" customFormat="1" ht="15">
      <c r="A193" s="18"/>
      <c r="B193" s="18"/>
      <c r="C193" s="18">
        <v>45</v>
      </c>
      <c r="D193" s="18"/>
      <c r="E193" s="18"/>
      <c r="F193" s="18"/>
      <c r="G193" s="19" t="s">
        <v>708</v>
      </c>
      <c r="H193" s="39">
        <f aca="true" t="shared" si="3" ref="H193:J194">H194</f>
        <v>0</v>
      </c>
      <c r="I193" s="39">
        <f t="shared" si="3"/>
        <v>190000</v>
      </c>
      <c r="J193" s="39">
        <f t="shared" si="3"/>
        <v>190000</v>
      </c>
    </row>
    <row r="194" spans="1:10" s="4" customFormat="1" ht="14.25">
      <c r="A194" s="18"/>
      <c r="B194" s="18"/>
      <c r="C194" s="18"/>
      <c r="D194" s="18">
        <v>451</v>
      </c>
      <c r="E194" s="18"/>
      <c r="F194" s="18"/>
      <c r="G194" s="19" t="s">
        <v>709</v>
      </c>
      <c r="H194" s="39">
        <f t="shared" si="3"/>
        <v>0</v>
      </c>
      <c r="I194" s="39">
        <f t="shared" si="3"/>
        <v>190000</v>
      </c>
      <c r="J194" s="39">
        <f t="shared" si="3"/>
        <v>190000</v>
      </c>
    </row>
    <row r="195" spans="1:10" s="4" customFormat="1" ht="13.5" customHeight="1">
      <c r="A195" s="15"/>
      <c r="B195" s="15"/>
      <c r="C195" s="15"/>
      <c r="D195" s="15"/>
      <c r="E195" s="15">
        <v>4511</v>
      </c>
      <c r="F195" s="15"/>
      <c r="G195" s="16" t="s">
        <v>709</v>
      </c>
      <c r="H195" s="40">
        <v>0</v>
      </c>
      <c r="I195" s="39">
        <v>190000</v>
      </c>
      <c r="J195" s="39">
        <v>190000</v>
      </c>
    </row>
    <row r="196" s="131" customFormat="1" ht="15" customHeight="1" hidden="1">
      <c r="A196" s="131" t="s">
        <v>408</v>
      </c>
    </row>
    <row r="197" s="24" customFormat="1" ht="15" customHeight="1"/>
    <row r="198" s="132" customFormat="1" ht="15" customHeight="1">
      <c r="A198" s="132" t="s">
        <v>408</v>
      </c>
    </row>
    <row r="199" spans="8:10" s="24" customFormat="1" ht="15" customHeight="1">
      <c r="H199" s="41"/>
      <c r="J199" s="39"/>
    </row>
    <row r="200" s="127" customFormat="1" ht="14.25" customHeight="1">
      <c r="A200" s="127" t="s">
        <v>409</v>
      </c>
    </row>
    <row r="201" spans="1:10" s="4" customFormat="1" ht="14.25">
      <c r="A201" s="11"/>
      <c r="B201" s="11">
        <v>5</v>
      </c>
      <c r="C201" s="11"/>
      <c r="D201" s="11"/>
      <c r="E201" s="11"/>
      <c r="F201" s="11"/>
      <c r="G201" s="12" t="s">
        <v>403</v>
      </c>
      <c r="H201" s="14"/>
      <c r="J201" s="39"/>
    </row>
    <row r="202" spans="1:10" s="4" customFormat="1" ht="14.25">
      <c r="A202" s="11"/>
      <c r="B202" s="11"/>
      <c r="C202" s="11"/>
      <c r="D202" s="11"/>
      <c r="E202" s="11"/>
      <c r="F202" s="11"/>
      <c r="G202" s="12" t="s">
        <v>404</v>
      </c>
      <c r="H202" s="14">
        <f>H203</f>
        <v>50000</v>
      </c>
      <c r="I202" s="39">
        <f>I203</f>
        <v>-50000</v>
      </c>
      <c r="J202" s="39">
        <f>J203</f>
        <v>0</v>
      </c>
    </row>
    <row r="203" spans="1:10" s="4" customFormat="1" ht="14.25">
      <c r="A203" s="18"/>
      <c r="B203" s="18"/>
      <c r="C203" s="18">
        <v>51</v>
      </c>
      <c r="D203" s="18"/>
      <c r="E203" s="18"/>
      <c r="F203" s="18"/>
      <c r="G203" s="19" t="s">
        <v>299</v>
      </c>
      <c r="H203" s="20">
        <f>H206</f>
        <v>50000</v>
      </c>
      <c r="I203" s="39">
        <f>I206</f>
        <v>-50000</v>
      </c>
      <c r="J203" s="39">
        <f>J206</f>
        <v>0</v>
      </c>
    </row>
    <row r="204" spans="1:10" s="4" customFormat="1" ht="14.25">
      <c r="A204" s="18"/>
      <c r="B204" s="18"/>
      <c r="C204" s="18"/>
      <c r="D204" s="18">
        <v>516</v>
      </c>
      <c r="E204" s="18"/>
      <c r="F204" s="18"/>
      <c r="G204" s="19" t="s">
        <v>302</v>
      </c>
      <c r="H204" s="20"/>
      <c r="I204" s="39"/>
      <c r="J204" s="39"/>
    </row>
    <row r="205" spans="1:10" s="7" customFormat="1" ht="15">
      <c r="A205" s="18"/>
      <c r="B205" s="18"/>
      <c r="C205" s="18"/>
      <c r="D205" s="18"/>
      <c r="E205" s="18"/>
      <c r="F205" s="18"/>
      <c r="G205" s="19" t="s">
        <v>303</v>
      </c>
      <c r="H205" s="20"/>
      <c r="I205" s="39"/>
      <c r="J205" s="39"/>
    </row>
    <row r="206" spans="1:10" s="7" customFormat="1" ht="15">
      <c r="A206" s="18"/>
      <c r="B206" s="18"/>
      <c r="C206" s="18"/>
      <c r="D206" s="18"/>
      <c r="E206" s="18"/>
      <c r="F206" s="18"/>
      <c r="G206" s="19" t="s">
        <v>300</v>
      </c>
      <c r="H206" s="20">
        <f>H208</f>
        <v>50000</v>
      </c>
      <c r="I206" s="39">
        <f>I208</f>
        <v>-50000</v>
      </c>
      <c r="J206" s="39">
        <f>J208</f>
        <v>0</v>
      </c>
    </row>
    <row r="207" spans="1:10" s="7" customFormat="1" ht="15">
      <c r="A207" s="15"/>
      <c r="B207" s="15"/>
      <c r="C207" s="15"/>
      <c r="D207" s="15"/>
      <c r="E207" s="15">
        <v>5161</v>
      </c>
      <c r="F207" s="15"/>
      <c r="G207" s="16" t="s">
        <v>301</v>
      </c>
      <c r="H207" s="17"/>
      <c r="I207" s="39"/>
      <c r="J207" s="39"/>
    </row>
    <row r="208" spans="1:10" s="7" customFormat="1" ht="15">
      <c r="A208" s="8"/>
      <c r="B208" s="8"/>
      <c r="C208" s="8"/>
      <c r="D208" s="8"/>
      <c r="E208" s="8"/>
      <c r="F208" s="8"/>
      <c r="G208" s="9" t="s">
        <v>303</v>
      </c>
      <c r="H208" s="10">
        <v>50000</v>
      </c>
      <c r="I208" s="39">
        <v>-50000</v>
      </c>
      <c r="J208" s="39">
        <v>0</v>
      </c>
    </row>
    <row r="209" spans="1:10" s="7" customFormat="1" ht="15">
      <c r="A209" s="11"/>
      <c r="B209" s="11"/>
      <c r="C209" s="11"/>
      <c r="D209" s="11"/>
      <c r="E209" s="11"/>
      <c r="F209" s="11"/>
      <c r="G209" s="12"/>
      <c r="H209" s="14"/>
      <c r="J209" s="39"/>
    </row>
    <row r="210" spans="1:10" s="4" customFormat="1" ht="14.25">
      <c r="A210" s="15"/>
      <c r="B210" s="15"/>
      <c r="C210" s="15"/>
      <c r="D210" s="15"/>
      <c r="E210" s="15"/>
      <c r="F210" s="15"/>
      <c r="G210" s="16"/>
      <c r="H210" s="17"/>
      <c r="J210" s="39"/>
    </row>
    <row r="211" spans="1:10" s="4" customFormat="1" ht="14.25">
      <c r="A211" s="15"/>
      <c r="B211" s="15"/>
      <c r="C211" s="15"/>
      <c r="D211" s="15"/>
      <c r="E211" s="15"/>
      <c r="F211" s="15"/>
      <c r="G211" s="18" t="s">
        <v>410</v>
      </c>
      <c r="H211" s="17"/>
      <c r="J211" s="39"/>
    </row>
    <row r="212" spans="1:10" s="4" customFormat="1" ht="14.25">
      <c r="A212" s="15"/>
      <c r="B212" s="15"/>
      <c r="C212" s="15"/>
      <c r="D212" s="15"/>
      <c r="E212" s="15"/>
      <c r="F212" s="15"/>
      <c r="G212" s="18"/>
      <c r="H212" s="17"/>
      <c r="J212" s="39"/>
    </row>
    <row r="213" spans="1:10" s="2" customFormat="1" ht="15">
      <c r="A213" s="11"/>
      <c r="B213" s="11"/>
      <c r="C213" s="11"/>
      <c r="D213" s="11"/>
      <c r="E213" s="11"/>
      <c r="F213" s="11"/>
      <c r="G213" s="11" t="s">
        <v>545</v>
      </c>
      <c r="H213" s="32"/>
      <c r="J213" s="39"/>
    </row>
    <row r="214" spans="1:10" s="2" customFormat="1" ht="15">
      <c r="A214" s="11"/>
      <c r="B214" s="11"/>
      <c r="C214" s="11"/>
      <c r="D214" s="11"/>
      <c r="E214" s="11"/>
      <c r="F214" s="11"/>
      <c r="G214" s="11"/>
      <c r="H214" s="32"/>
      <c r="J214" s="39"/>
    </row>
    <row r="215" s="126" customFormat="1" ht="15" customHeight="1">
      <c r="A215" s="126" t="s">
        <v>546</v>
      </c>
    </row>
    <row r="216" spans="1:10" ht="14.25">
      <c r="A216" s="11"/>
      <c r="B216" s="11"/>
      <c r="C216" s="11"/>
      <c r="D216" s="11"/>
      <c r="E216" s="11"/>
      <c r="F216" s="11"/>
      <c r="G216" s="12"/>
      <c r="H216" s="32"/>
      <c r="J216" s="39"/>
    </row>
    <row r="217" spans="1:10" ht="14.25">
      <c r="A217" s="11" t="s">
        <v>199</v>
      </c>
      <c r="B217" s="11" t="s">
        <v>441</v>
      </c>
      <c r="C217" s="11" t="s">
        <v>202</v>
      </c>
      <c r="D217" s="11" t="s">
        <v>201</v>
      </c>
      <c r="E217" s="11" t="s">
        <v>203</v>
      </c>
      <c r="F217" s="11" t="s">
        <v>205</v>
      </c>
      <c r="G217" s="11" t="s">
        <v>206</v>
      </c>
      <c r="H217" s="13" t="s">
        <v>435</v>
      </c>
      <c r="I217" s="39"/>
      <c r="J217" s="39" t="s">
        <v>651</v>
      </c>
    </row>
    <row r="218" spans="1:10" ht="14.25">
      <c r="A218" s="11"/>
      <c r="B218" s="11"/>
      <c r="C218" s="11"/>
      <c r="D218" s="11" t="s">
        <v>202</v>
      </c>
      <c r="E218" s="11" t="s">
        <v>204</v>
      </c>
      <c r="F218" s="11" t="s">
        <v>207</v>
      </c>
      <c r="G218" s="12"/>
      <c r="H218" s="13"/>
      <c r="I218" s="39"/>
      <c r="J218" s="39"/>
    </row>
    <row r="219" spans="1:10" ht="14.25">
      <c r="A219" s="11"/>
      <c r="B219" s="11"/>
      <c r="C219" s="11"/>
      <c r="D219" s="11"/>
      <c r="E219" s="11"/>
      <c r="F219" s="11"/>
      <c r="G219" s="12"/>
      <c r="H219" s="32"/>
      <c r="I219" s="39"/>
      <c r="J219" s="39"/>
    </row>
    <row r="220" spans="1:10" ht="14.25">
      <c r="A220" s="11"/>
      <c r="B220" s="11"/>
      <c r="C220" s="11"/>
      <c r="D220" s="11"/>
      <c r="E220" s="11"/>
      <c r="F220" s="11"/>
      <c r="G220" s="12" t="s">
        <v>451</v>
      </c>
      <c r="H220" s="13">
        <f>H746+H682+H637+H555+H495+H379+H357+H222+H275+H409+H606</f>
        <v>5685000</v>
      </c>
      <c r="I220" s="13">
        <f>I746+I682+I637+I555+I495+I379+I357+I222+I275+I409+I606</f>
        <v>1548000</v>
      </c>
      <c r="J220" s="13">
        <f>J746+J682+J637+J555+J495+J379+J357+J222+J275+J409+J606</f>
        <v>7233000</v>
      </c>
    </row>
    <row r="221" spans="1:10" ht="14.25">
      <c r="A221" s="11"/>
      <c r="B221" s="11"/>
      <c r="C221" s="11"/>
      <c r="D221" s="11"/>
      <c r="E221" s="11"/>
      <c r="F221" s="11"/>
      <c r="G221" s="12"/>
      <c r="H221" s="32"/>
      <c r="I221" s="32"/>
      <c r="J221" s="32"/>
    </row>
    <row r="222" spans="1:10" ht="14.25">
      <c r="A222" s="11"/>
      <c r="B222" s="11"/>
      <c r="C222" s="11"/>
      <c r="D222" s="11"/>
      <c r="E222" s="11"/>
      <c r="F222" s="11"/>
      <c r="G222" s="12" t="s">
        <v>452</v>
      </c>
      <c r="H222" s="32">
        <f>H224+H237</f>
        <v>157000</v>
      </c>
      <c r="I222" s="32">
        <f>I224+I237</f>
        <v>22600</v>
      </c>
      <c r="J222" s="32">
        <f>J224+J237</f>
        <v>179600</v>
      </c>
    </row>
    <row r="223" spans="1:10" ht="14.25">
      <c r="A223" s="11"/>
      <c r="B223" s="11"/>
      <c r="C223" s="11"/>
      <c r="D223" s="11"/>
      <c r="E223" s="11"/>
      <c r="F223" s="11"/>
      <c r="G223" s="12" t="s">
        <v>629</v>
      </c>
      <c r="H223" s="32"/>
      <c r="I223" s="32"/>
      <c r="J223" s="32"/>
    </row>
    <row r="224" spans="1:10" ht="14.25">
      <c r="A224" s="11"/>
      <c r="B224" s="11"/>
      <c r="C224" s="11"/>
      <c r="D224" s="11"/>
      <c r="E224" s="11"/>
      <c r="F224" s="11"/>
      <c r="G224" s="12" t="s">
        <v>453</v>
      </c>
      <c r="H224" s="32">
        <f>H225</f>
        <v>147000</v>
      </c>
      <c r="I224" s="32">
        <f>I225</f>
        <v>12600</v>
      </c>
      <c r="J224" s="32">
        <f>J225</f>
        <v>159600</v>
      </c>
    </row>
    <row r="225" spans="1:10" ht="14.25">
      <c r="A225" s="11"/>
      <c r="B225" s="11"/>
      <c r="C225" s="11"/>
      <c r="D225" s="11"/>
      <c r="E225" s="11"/>
      <c r="F225" s="11"/>
      <c r="G225" s="12" t="s">
        <v>460</v>
      </c>
      <c r="H225" s="32">
        <f>H226+H233</f>
        <v>147000</v>
      </c>
      <c r="I225" s="32">
        <f>I226+I233</f>
        <v>12600</v>
      </c>
      <c r="J225" s="32">
        <f>J226+J233</f>
        <v>159600</v>
      </c>
    </row>
    <row r="226" spans="1:10" ht="14.25">
      <c r="A226" s="11"/>
      <c r="B226" s="11"/>
      <c r="C226" s="11">
        <v>32</v>
      </c>
      <c r="D226" s="11"/>
      <c r="E226" s="11"/>
      <c r="F226" s="11"/>
      <c r="G226" s="12" t="s">
        <v>196</v>
      </c>
      <c r="H226" s="32">
        <f>H227+H229</f>
        <v>108000</v>
      </c>
      <c r="I226" s="32">
        <f>I227+I229</f>
        <v>12600</v>
      </c>
      <c r="J226" s="32">
        <f>J227+J229</f>
        <v>120600</v>
      </c>
    </row>
    <row r="227" spans="1:10" ht="14.25">
      <c r="A227" s="11"/>
      <c r="B227" s="11"/>
      <c r="C227" s="11"/>
      <c r="D227" s="11">
        <v>323</v>
      </c>
      <c r="E227" s="11"/>
      <c r="F227" s="11"/>
      <c r="G227" s="12" t="s">
        <v>245</v>
      </c>
      <c r="H227" s="32">
        <f>H228</f>
        <v>34000</v>
      </c>
      <c r="I227" s="32">
        <f>I228</f>
        <v>5000</v>
      </c>
      <c r="J227" s="32">
        <f>J228</f>
        <v>39000</v>
      </c>
    </row>
    <row r="228" spans="1:10" ht="14.25">
      <c r="A228" s="8" t="s">
        <v>550</v>
      </c>
      <c r="E228" s="8">
        <v>3233</v>
      </c>
      <c r="G228" s="9" t="s">
        <v>252</v>
      </c>
      <c r="H228" s="26">
        <v>34000</v>
      </c>
      <c r="I228" s="26">
        <v>5000</v>
      </c>
      <c r="J228" s="26">
        <v>39000</v>
      </c>
    </row>
    <row r="229" spans="1:10" s="2" customFormat="1" ht="15">
      <c r="A229" s="11"/>
      <c r="B229" s="11"/>
      <c r="C229" s="11"/>
      <c r="D229" s="11">
        <v>329</v>
      </c>
      <c r="E229" s="11"/>
      <c r="F229" s="11"/>
      <c r="G229" s="12" t="s">
        <v>321</v>
      </c>
      <c r="H229" s="32">
        <f>H230+H231+H232</f>
        <v>74000</v>
      </c>
      <c r="I229" s="32">
        <f>I230+I231+I232</f>
        <v>7600</v>
      </c>
      <c r="J229" s="32">
        <f>J230+J231+J232</f>
        <v>81600</v>
      </c>
    </row>
    <row r="230" spans="1:10" ht="14.25">
      <c r="A230" s="8" t="s">
        <v>212</v>
      </c>
      <c r="E230" s="8">
        <v>3291</v>
      </c>
      <c r="G230" s="9" t="s">
        <v>454</v>
      </c>
      <c r="H230" s="26">
        <v>54000</v>
      </c>
      <c r="I230" s="26">
        <v>0</v>
      </c>
      <c r="J230" s="26">
        <v>54000</v>
      </c>
    </row>
    <row r="231" spans="1:10" ht="14.25">
      <c r="A231" s="8" t="s">
        <v>551</v>
      </c>
      <c r="E231" s="8">
        <v>3291</v>
      </c>
      <c r="G231" s="9" t="s">
        <v>455</v>
      </c>
      <c r="H231" s="26">
        <v>10000</v>
      </c>
      <c r="I231" s="26">
        <v>-400</v>
      </c>
      <c r="J231" s="26">
        <v>9600</v>
      </c>
    </row>
    <row r="232" spans="1:10" ht="14.25">
      <c r="A232" s="8" t="s">
        <v>552</v>
      </c>
      <c r="E232" s="8">
        <v>3293</v>
      </c>
      <c r="G232" s="9" t="s">
        <v>456</v>
      </c>
      <c r="H232" s="26">
        <v>10000</v>
      </c>
      <c r="I232" s="26">
        <v>8000</v>
      </c>
      <c r="J232" s="26">
        <v>18000</v>
      </c>
    </row>
    <row r="233" spans="1:10" s="2" customFormat="1" ht="15">
      <c r="A233" s="11"/>
      <c r="B233" s="11"/>
      <c r="C233" s="11">
        <v>38</v>
      </c>
      <c r="D233" s="11"/>
      <c r="E233" s="11"/>
      <c r="F233" s="11"/>
      <c r="G233" s="12" t="s">
        <v>419</v>
      </c>
      <c r="H233" s="32">
        <f aca="true" t="shared" si="4" ref="H233:J234">H234</f>
        <v>39000</v>
      </c>
      <c r="I233" s="32">
        <f t="shared" si="4"/>
        <v>0</v>
      </c>
      <c r="J233" s="32">
        <f t="shared" si="4"/>
        <v>39000</v>
      </c>
    </row>
    <row r="234" spans="1:10" s="2" customFormat="1" ht="15">
      <c r="A234" s="11"/>
      <c r="B234" s="11"/>
      <c r="C234" s="11"/>
      <c r="D234" s="11">
        <v>381</v>
      </c>
      <c r="E234" s="11"/>
      <c r="F234" s="11"/>
      <c r="G234" s="12" t="s">
        <v>296</v>
      </c>
      <c r="H234" s="32">
        <f t="shared" si="4"/>
        <v>39000</v>
      </c>
      <c r="I234" s="32">
        <f t="shared" si="4"/>
        <v>0</v>
      </c>
      <c r="J234" s="32">
        <f t="shared" si="4"/>
        <v>39000</v>
      </c>
    </row>
    <row r="235" spans="1:10" ht="14.25">
      <c r="A235" s="8" t="s">
        <v>216</v>
      </c>
      <c r="E235" s="8">
        <v>3811</v>
      </c>
      <c r="G235" s="9" t="s">
        <v>457</v>
      </c>
      <c r="H235" s="26">
        <v>39000</v>
      </c>
      <c r="I235" s="26">
        <v>0</v>
      </c>
      <c r="J235" s="26">
        <v>39000</v>
      </c>
    </row>
    <row r="236" spans="7:10" ht="14.25">
      <c r="G236" s="12" t="s">
        <v>630</v>
      </c>
      <c r="H236" s="26"/>
      <c r="I236" s="26"/>
      <c r="J236" s="26"/>
    </row>
    <row r="237" spans="1:10" s="2" customFormat="1" ht="15">
      <c r="A237" s="11"/>
      <c r="B237" s="11"/>
      <c r="C237" s="11"/>
      <c r="D237" s="11"/>
      <c r="E237" s="11"/>
      <c r="F237" s="11"/>
      <c r="G237" s="12" t="s">
        <v>484</v>
      </c>
      <c r="H237" s="32">
        <f>H238+H242+H246+H250+H254+H258+H262</f>
        <v>10000</v>
      </c>
      <c r="I237" s="32">
        <f>I238+I242+I246+I250+I254+I258+I262+I266+I270</f>
        <v>10000</v>
      </c>
      <c r="J237" s="32">
        <f>J238+J242+J246+J250+J254+J258+J262+J266+J270</f>
        <v>20000</v>
      </c>
    </row>
    <row r="238" spans="1:10" s="2" customFormat="1" ht="15">
      <c r="A238" s="11"/>
      <c r="B238" s="11"/>
      <c r="C238" s="11"/>
      <c r="D238" s="11"/>
      <c r="E238" s="11"/>
      <c r="F238" s="11"/>
      <c r="G238" s="12" t="s">
        <v>485</v>
      </c>
      <c r="H238" s="32">
        <f aca="true" t="shared" si="5" ref="H238:J239">H239</f>
        <v>1000</v>
      </c>
      <c r="I238" s="32">
        <f t="shared" si="5"/>
        <v>2000</v>
      </c>
      <c r="J238" s="32">
        <f t="shared" si="5"/>
        <v>3000</v>
      </c>
    </row>
    <row r="239" spans="1:10" s="2" customFormat="1" ht="15">
      <c r="A239" s="11"/>
      <c r="B239" s="11"/>
      <c r="C239" s="11">
        <v>38</v>
      </c>
      <c r="D239" s="11"/>
      <c r="E239" s="11"/>
      <c r="F239" s="11"/>
      <c r="G239" s="12" t="s">
        <v>419</v>
      </c>
      <c r="H239" s="32">
        <f t="shared" si="5"/>
        <v>1000</v>
      </c>
      <c r="I239" s="32">
        <f t="shared" si="5"/>
        <v>2000</v>
      </c>
      <c r="J239" s="32">
        <f t="shared" si="5"/>
        <v>3000</v>
      </c>
    </row>
    <row r="240" spans="1:10" s="2" customFormat="1" ht="15">
      <c r="A240" s="11"/>
      <c r="B240" s="11"/>
      <c r="C240" s="11"/>
      <c r="D240" s="11">
        <v>381</v>
      </c>
      <c r="E240" s="11"/>
      <c r="F240" s="11"/>
      <c r="G240" s="12" t="s">
        <v>296</v>
      </c>
      <c r="H240" s="32">
        <f>H302</f>
        <v>1000</v>
      </c>
      <c r="I240" s="32">
        <f>I241</f>
        <v>2000</v>
      </c>
      <c r="J240" s="32">
        <f>J241</f>
        <v>3000</v>
      </c>
    </row>
    <row r="241" spans="1:10" ht="14.25">
      <c r="A241" s="8" t="s">
        <v>219</v>
      </c>
      <c r="E241" s="8">
        <v>3811</v>
      </c>
      <c r="G241" s="9" t="s">
        <v>195</v>
      </c>
      <c r="H241" s="26">
        <v>1000</v>
      </c>
      <c r="I241" s="26">
        <v>2000</v>
      </c>
      <c r="J241" s="26">
        <v>3000</v>
      </c>
    </row>
    <row r="242" spans="1:10" s="2" customFormat="1" ht="15">
      <c r="A242" s="11"/>
      <c r="B242" s="11"/>
      <c r="C242" s="11"/>
      <c r="D242" s="11"/>
      <c r="E242" s="11"/>
      <c r="F242" s="11"/>
      <c r="G242" s="12" t="s">
        <v>486</v>
      </c>
      <c r="H242" s="32">
        <f aca="true" t="shared" si="6" ref="H242:J244">H243</f>
        <v>1000</v>
      </c>
      <c r="I242" s="32">
        <f t="shared" si="6"/>
        <v>0</v>
      </c>
      <c r="J242" s="32">
        <f t="shared" si="6"/>
        <v>1000</v>
      </c>
    </row>
    <row r="243" spans="1:10" s="2" customFormat="1" ht="15">
      <c r="A243" s="11"/>
      <c r="B243" s="11"/>
      <c r="C243" s="11">
        <v>38</v>
      </c>
      <c r="D243" s="11"/>
      <c r="E243" s="11"/>
      <c r="F243" s="11"/>
      <c r="G243" s="12" t="s">
        <v>419</v>
      </c>
      <c r="H243" s="32">
        <f t="shared" si="6"/>
        <v>1000</v>
      </c>
      <c r="I243" s="32">
        <f t="shared" si="6"/>
        <v>0</v>
      </c>
      <c r="J243" s="32">
        <f t="shared" si="6"/>
        <v>1000</v>
      </c>
    </row>
    <row r="244" spans="1:10" s="2" customFormat="1" ht="15">
      <c r="A244" s="11"/>
      <c r="B244" s="11"/>
      <c r="C244" s="11"/>
      <c r="D244" s="11">
        <v>381</v>
      </c>
      <c r="E244" s="11"/>
      <c r="F244" s="11"/>
      <c r="G244" s="12" t="s">
        <v>296</v>
      </c>
      <c r="H244" s="32">
        <f t="shared" si="6"/>
        <v>1000</v>
      </c>
      <c r="I244" s="32">
        <f t="shared" si="6"/>
        <v>0</v>
      </c>
      <c r="J244" s="32">
        <f t="shared" si="6"/>
        <v>1000</v>
      </c>
    </row>
    <row r="245" spans="1:10" ht="14.25">
      <c r="A245" s="8" t="s">
        <v>553</v>
      </c>
      <c r="E245" s="8">
        <v>3811</v>
      </c>
      <c r="G245" s="9" t="s">
        <v>195</v>
      </c>
      <c r="H245" s="26">
        <v>1000</v>
      </c>
      <c r="I245" s="26">
        <v>0</v>
      </c>
      <c r="J245" s="26">
        <v>1000</v>
      </c>
    </row>
    <row r="246" spans="1:10" s="2" customFormat="1" ht="15">
      <c r="A246" s="11"/>
      <c r="B246" s="11"/>
      <c r="C246" s="11"/>
      <c r="D246" s="11"/>
      <c r="E246" s="11"/>
      <c r="F246" s="11"/>
      <c r="G246" s="12" t="s">
        <v>487</v>
      </c>
      <c r="H246" s="32">
        <f aca="true" t="shared" si="7" ref="H246:J248">H247</f>
        <v>3000</v>
      </c>
      <c r="I246" s="32">
        <f t="shared" si="7"/>
        <v>5000</v>
      </c>
      <c r="J246" s="32">
        <f t="shared" si="7"/>
        <v>8000</v>
      </c>
    </row>
    <row r="247" spans="1:10" s="2" customFormat="1" ht="15">
      <c r="A247" s="11"/>
      <c r="B247" s="11"/>
      <c r="C247" s="11">
        <v>38</v>
      </c>
      <c r="D247" s="11"/>
      <c r="E247" s="11"/>
      <c r="F247" s="11"/>
      <c r="G247" s="12" t="s">
        <v>419</v>
      </c>
      <c r="H247" s="32">
        <f t="shared" si="7"/>
        <v>3000</v>
      </c>
      <c r="I247" s="32">
        <f t="shared" si="7"/>
        <v>5000</v>
      </c>
      <c r="J247" s="32">
        <f t="shared" si="7"/>
        <v>8000</v>
      </c>
    </row>
    <row r="248" spans="1:10" s="2" customFormat="1" ht="15">
      <c r="A248" s="11"/>
      <c r="B248" s="11"/>
      <c r="C248" s="11"/>
      <c r="D248" s="11">
        <v>381</v>
      </c>
      <c r="E248" s="11"/>
      <c r="F248" s="11"/>
      <c r="G248" s="12" t="s">
        <v>296</v>
      </c>
      <c r="H248" s="32">
        <f t="shared" si="7"/>
        <v>3000</v>
      </c>
      <c r="I248" s="32">
        <f t="shared" si="7"/>
        <v>5000</v>
      </c>
      <c r="J248" s="32">
        <f t="shared" si="7"/>
        <v>8000</v>
      </c>
    </row>
    <row r="249" spans="1:10" ht="14.25">
      <c r="A249" s="8" t="s">
        <v>222</v>
      </c>
      <c r="E249" s="8">
        <v>3811</v>
      </c>
      <c r="G249" s="9" t="s">
        <v>195</v>
      </c>
      <c r="H249" s="26">
        <v>3000</v>
      </c>
      <c r="I249" s="26">
        <v>5000</v>
      </c>
      <c r="J249" s="26">
        <v>8000</v>
      </c>
    </row>
    <row r="250" spans="1:10" s="2" customFormat="1" ht="15">
      <c r="A250" s="11"/>
      <c r="B250" s="11"/>
      <c r="C250" s="11"/>
      <c r="D250" s="11"/>
      <c r="E250" s="11"/>
      <c r="F250" s="11"/>
      <c r="G250" s="12" t="s">
        <v>488</v>
      </c>
      <c r="H250" s="32">
        <f aca="true" t="shared" si="8" ref="H250:J252">H251</f>
        <v>1000</v>
      </c>
      <c r="I250" s="32">
        <f t="shared" si="8"/>
        <v>0</v>
      </c>
      <c r="J250" s="32">
        <f t="shared" si="8"/>
        <v>1000</v>
      </c>
    </row>
    <row r="251" spans="1:10" s="2" customFormat="1" ht="15">
      <c r="A251" s="11"/>
      <c r="B251" s="11"/>
      <c r="C251" s="11">
        <v>38</v>
      </c>
      <c r="D251" s="11"/>
      <c r="E251" s="11"/>
      <c r="F251" s="11"/>
      <c r="G251" s="12" t="s">
        <v>419</v>
      </c>
      <c r="H251" s="32">
        <f t="shared" si="8"/>
        <v>1000</v>
      </c>
      <c r="I251" s="32">
        <f t="shared" si="8"/>
        <v>0</v>
      </c>
      <c r="J251" s="32">
        <f t="shared" si="8"/>
        <v>1000</v>
      </c>
    </row>
    <row r="252" spans="1:10" s="2" customFormat="1" ht="15">
      <c r="A252" s="11"/>
      <c r="B252" s="11"/>
      <c r="C252" s="11"/>
      <c r="D252" s="11">
        <v>381</v>
      </c>
      <c r="E252" s="11"/>
      <c r="F252" s="11"/>
      <c r="G252" s="12" t="s">
        <v>296</v>
      </c>
      <c r="H252" s="32">
        <f t="shared" si="8"/>
        <v>1000</v>
      </c>
      <c r="I252" s="32"/>
      <c r="J252" s="32">
        <v>1000</v>
      </c>
    </row>
    <row r="253" spans="1:10" ht="14.25">
      <c r="A253" s="8" t="s">
        <v>223</v>
      </c>
      <c r="E253" s="8">
        <v>3811</v>
      </c>
      <c r="G253" s="9" t="s">
        <v>195</v>
      </c>
      <c r="H253" s="26">
        <v>1000</v>
      </c>
      <c r="I253" s="26">
        <v>0</v>
      </c>
      <c r="J253" s="26">
        <v>1000</v>
      </c>
    </row>
    <row r="254" spans="1:10" s="2" customFormat="1" ht="15">
      <c r="A254" s="11"/>
      <c r="B254" s="11"/>
      <c r="C254" s="11"/>
      <c r="D254" s="11"/>
      <c r="E254" s="11"/>
      <c r="F254" s="11"/>
      <c r="G254" s="12" t="s">
        <v>489</v>
      </c>
      <c r="H254" s="32">
        <f aca="true" t="shared" si="9" ref="H254:J256">H255</f>
        <v>500</v>
      </c>
      <c r="I254" s="32">
        <f t="shared" si="9"/>
        <v>0</v>
      </c>
      <c r="J254" s="32">
        <f t="shared" si="9"/>
        <v>500</v>
      </c>
    </row>
    <row r="255" spans="1:10" s="2" customFormat="1" ht="15">
      <c r="A255" s="11"/>
      <c r="B255" s="11"/>
      <c r="C255" s="11">
        <v>38</v>
      </c>
      <c r="D255" s="11"/>
      <c r="E255" s="11"/>
      <c r="F255" s="11"/>
      <c r="G255" s="12" t="s">
        <v>419</v>
      </c>
      <c r="H255" s="32">
        <f t="shared" si="9"/>
        <v>500</v>
      </c>
      <c r="I255" s="32">
        <f t="shared" si="9"/>
        <v>0</v>
      </c>
      <c r="J255" s="32">
        <f t="shared" si="9"/>
        <v>500</v>
      </c>
    </row>
    <row r="256" spans="1:10" s="2" customFormat="1" ht="15">
      <c r="A256" s="11"/>
      <c r="B256" s="11"/>
      <c r="C256" s="11"/>
      <c r="D256" s="11">
        <v>381</v>
      </c>
      <c r="E256" s="11"/>
      <c r="F256" s="11"/>
      <c r="G256" s="12" t="s">
        <v>296</v>
      </c>
      <c r="H256" s="32">
        <f t="shared" si="9"/>
        <v>500</v>
      </c>
      <c r="I256" s="32">
        <f t="shared" si="9"/>
        <v>0</v>
      </c>
      <c r="J256" s="32">
        <f t="shared" si="9"/>
        <v>500</v>
      </c>
    </row>
    <row r="257" spans="1:10" ht="14.25">
      <c r="A257" s="8" t="s">
        <v>225</v>
      </c>
      <c r="E257" s="8">
        <v>3811</v>
      </c>
      <c r="G257" s="9" t="s">
        <v>195</v>
      </c>
      <c r="H257" s="26">
        <v>500</v>
      </c>
      <c r="I257" s="26">
        <v>0</v>
      </c>
      <c r="J257" s="26">
        <v>500</v>
      </c>
    </row>
    <row r="258" spans="1:10" s="2" customFormat="1" ht="15">
      <c r="A258" s="11"/>
      <c r="B258" s="11"/>
      <c r="C258" s="11"/>
      <c r="D258" s="11"/>
      <c r="E258" s="11"/>
      <c r="F258" s="11"/>
      <c r="G258" s="12" t="s">
        <v>490</v>
      </c>
      <c r="H258" s="32">
        <f aca="true" t="shared" si="10" ref="H258:J260">H259</f>
        <v>3000</v>
      </c>
      <c r="I258" s="32">
        <f t="shared" si="10"/>
        <v>0</v>
      </c>
      <c r="J258" s="32">
        <f t="shared" si="10"/>
        <v>3000</v>
      </c>
    </row>
    <row r="259" spans="1:10" s="2" customFormat="1" ht="15">
      <c r="A259" s="11"/>
      <c r="B259" s="11"/>
      <c r="C259" s="11">
        <v>38</v>
      </c>
      <c r="D259" s="11"/>
      <c r="E259" s="11"/>
      <c r="F259" s="11"/>
      <c r="G259" s="12" t="s">
        <v>419</v>
      </c>
      <c r="H259" s="32">
        <f t="shared" si="10"/>
        <v>3000</v>
      </c>
      <c r="I259" s="32">
        <f t="shared" si="10"/>
        <v>0</v>
      </c>
      <c r="J259" s="32">
        <f t="shared" si="10"/>
        <v>3000</v>
      </c>
    </row>
    <row r="260" spans="1:10" s="2" customFormat="1" ht="15">
      <c r="A260" s="11"/>
      <c r="B260" s="11"/>
      <c r="C260" s="11"/>
      <c r="D260" s="11">
        <v>381</v>
      </c>
      <c r="E260" s="11"/>
      <c r="F260" s="11"/>
      <c r="G260" s="12" t="s">
        <v>296</v>
      </c>
      <c r="H260" s="32">
        <f t="shared" si="10"/>
        <v>3000</v>
      </c>
      <c r="I260" s="32">
        <f t="shared" si="10"/>
        <v>0</v>
      </c>
      <c r="J260" s="32">
        <f t="shared" si="10"/>
        <v>3000</v>
      </c>
    </row>
    <row r="261" spans="1:10" ht="14.25">
      <c r="A261" s="8" t="s">
        <v>236</v>
      </c>
      <c r="E261" s="8">
        <v>3811</v>
      </c>
      <c r="G261" s="9" t="s">
        <v>195</v>
      </c>
      <c r="H261" s="26">
        <v>3000</v>
      </c>
      <c r="I261" s="26">
        <v>0</v>
      </c>
      <c r="J261" s="26">
        <v>3000</v>
      </c>
    </row>
    <row r="262" spans="1:10" s="2" customFormat="1" ht="15">
      <c r="A262" s="11"/>
      <c r="B262" s="11"/>
      <c r="C262" s="11"/>
      <c r="D262" s="11"/>
      <c r="E262" s="11"/>
      <c r="F262" s="11"/>
      <c r="G262" s="12" t="s">
        <v>635</v>
      </c>
      <c r="H262" s="32">
        <f aca="true" t="shared" si="11" ref="H262:J272">H263</f>
        <v>500</v>
      </c>
      <c r="I262" s="32">
        <f t="shared" si="11"/>
        <v>0</v>
      </c>
      <c r="J262" s="32">
        <f t="shared" si="11"/>
        <v>500</v>
      </c>
    </row>
    <row r="263" spans="1:10" s="2" customFormat="1" ht="15">
      <c r="A263" s="11"/>
      <c r="B263" s="11"/>
      <c r="C263" s="11">
        <v>38</v>
      </c>
      <c r="D263" s="11"/>
      <c r="E263" s="11"/>
      <c r="F263" s="11"/>
      <c r="G263" s="12" t="s">
        <v>419</v>
      </c>
      <c r="H263" s="32">
        <f t="shared" si="11"/>
        <v>500</v>
      </c>
      <c r="I263" s="32">
        <f t="shared" si="11"/>
        <v>0</v>
      </c>
      <c r="J263" s="32">
        <f t="shared" si="11"/>
        <v>500</v>
      </c>
    </row>
    <row r="264" spans="1:10" s="2" customFormat="1" ht="15">
      <c r="A264" s="11"/>
      <c r="B264" s="11"/>
      <c r="C264" s="11"/>
      <c r="D264" s="11">
        <v>381</v>
      </c>
      <c r="E264" s="11"/>
      <c r="F264" s="11"/>
      <c r="G264" s="12" t="s">
        <v>296</v>
      </c>
      <c r="H264" s="32">
        <f t="shared" si="11"/>
        <v>500</v>
      </c>
      <c r="I264" s="32">
        <f t="shared" si="11"/>
        <v>0</v>
      </c>
      <c r="J264" s="32">
        <f t="shared" si="11"/>
        <v>500</v>
      </c>
    </row>
    <row r="265" spans="1:10" ht="14.25">
      <c r="A265" s="8" t="s">
        <v>244</v>
      </c>
      <c r="E265" s="8">
        <v>3811</v>
      </c>
      <c r="G265" s="9" t="s">
        <v>195</v>
      </c>
      <c r="H265" s="26">
        <v>500</v>
      </c>
      <c r="I265" s="26">
        <v>0</v>
      </c>
      <c r="J265" s="26">
        <v>500</v>
      </c>
    </row>
    <row r="266" spans="2:10" ht="14.25">
      <c r="B266" s="11"/>
      <c r="C266" s="11"/>
      <c r="D266" s="11"/>
      <c r="E266" s="11"/>
      <c r="F266" s="11"/>
      <c r="G266" s="12" t="s">
        <v>636</v>
      </c>
      <c r="H266" s="32">
        <v>0</v>
      </c>
      <c r="I266" s="32">
        <f t="shared" si="11"/>
        <v>1000</v>
      </c>
      <c r="J266" s="32">
        <f t="shared" si="11"/>
        <v>1000</v>
      </c>
    </row>
    <row r="267" spans="2:10" ht="14.25">
      <c r="B267" s="11"/>
      <c r="C267" s="11">
        <v>38</v>
      </c>
      <c r="D267" s="11"/>
      <c r="E267" s="11"/>
      <c r="F267" s="11"/>
      <c r="G267" s="12" t="s">
        <v>419</v>
      </c>
      <c r="H267" s="32">
        <v>0</v>
      </c>
      <c r="I267" s="32">
        <f t="shared" si="11"/>
        <v>1000</v>
      </c>
      <c r="J267" s="32">
        <f t="shared" si="11"/>
        <v>1000</v>
      </c>
    </row>
    <row r="268" spans="2:10" ht="14.25">
      <c r="B268" s="11"/>
      <c r="C268" s="11"/>
      <c r="D268" s="11">
        <v>381</v>
      </c>
      <c r="E268" s="11"/>
      <c r="F268" s="11"/>
      <c r="G268" s="12" t="s">
        <v>296</v>
      </c>
      <c r="H268" s="32">
        <v>0</v>
      </c>
      <c r="I268" s="32">
        <f t="shared" si="11"/>
        <v>1000</v>
      </c>
      <c r="J268" s="32">
        <f t="shared" si="11"/>
        <v>1000</v>
      </c>
    </row>
    <row r="269" spans="1:10" ht="14.25">
      <c r="A269" s="8" t="s">
        <v>716</v>
      </c>
      <c r="E269" s="8">
        <v>3811</v>
      </c>
      <c r="G269" s="9" t="s">
        <v>195</v>
      </c>
      <c r="H269" s="26">
        <v>0</v>
      </c>
      <c r="I269" s="26">
        <v>1000</v>
      </c>
      <c r="J269" s="26">
        <v>1000</v>
      </c>
    </row>
    <row r="270" spans="2:10" ht="14.25">
      <c r="B270" s="11"/>
      <c r="C270" s="11"/>
      <c r="D270" s="11"/>
      <c r="E270" s="11"/>
      <c r="F270" s="11"/>
      <c r="G270" s="12" t="s">
        <v>637</v>
      </c>
      <c r="H270" s="32">
        <f t="shared" si="11"/>
        <v>0</v>
      </c>
      <c r="I270" s="32">
        <f t="shared" si="11"/>
        <v>2000</v>
      </c>
      <c r="J270" s="32">
        <f t="shared" si="11"/>
        <v>2000</v>
      </c>
    </row>
    <row r="271" spans="2:10" ht="14.25">
      <c r="B271" s="11"/>
      <c r="C271" s="11">
        <v>38</v>
      </c>
      <c r="D271" s="11"/>
      <c r="E271" s="11"/>
      <c r="F271" s="11"/>
      <c r="G271" s="12" t="s">
        <v>419</v>
      </c>
      <c r="H271" s="32">
        <f t="shared" si="11"/>
        <v>0</v>
      </c>
      <c r="I271" s="32">
        <f t="shared" si="11"/>
        <v>2000</v>
      </c>
      <c r="J271" s="32">
        <f t="shared" si="11"/>
        <v>2000</v>
      </c>
    </row>
    <row r="272" spans="2:10" ht="14.25">
      <c r="B272" s="11"/>
      <c r="C272" s="11"/>
      <c r="D272" s="11">
        <v>381</v>
      </c>
      <c r="E272" s="11"/>
      <c r="F272" s="11"/>
      <c r="G272" s="12" t="s">
        <v>296</v>
      </c>
      <c r="H272" s="32">
        <f t="shared" si="11"/>
        <v>0</v>
      </c>
      <c r="I272" s="32">
        <f t="shared" si="11"/>
        <v>2000</v>
      </c>
      <c r="J272" s="32">
        <f t="shared" si="11"/>
        <v>2000</v>
      </c>
    </row>
    <row r="273" spans="1:10" ht="14.25">
      <c r="A273" s="8" t="s">
        <v>717</v>
      </c>
      <c r="E273" s="8">
        <v>3811</v>
      </c>
      <c r="G273" s="9" t="s">
        <v>195</v>
      </c>
      <c r="H273" s="26">
        <v>0</v>
      </c>
      <c r="I273" s="26">
        <v>2000</v>
      </c>
      <c r="J273" s="26">
        <v>2000</v>
      </c>
    </row>
    <row r="274" spans="8:10" ht="14.25">
      <c r="H274" s="26"/>
      <c r="I274" s="26"/>
      <c r="J274" s="26"/>
    </row>
    <row r="275" spans="1:10" s="2" customFormat="1" ht="15">
      <c r="A275" s="11"/>
      <c r="B275" s="11"/>
      <c r="C275" s="11"/>
      <c r="D275" s="11"/>
      <c r="E275" s="11"/>
      <c r="F275" s="11"/>
      <c r="G275" s="12" t="s">
        <v>458</v>
      </c>
      <c r="H275" s="32">
        <f>H277</f>
        <v>843850</v>
      </c>
      <c r="I275" s="32">
        <f>I277</f>
        <v>134519</v>
      </c>
      <c r="J275" s="32">
        <f>J277</f>
        <v>978369</v>
      </c>
    </row>
    <row r="276" spans="7:10" ht="14.25">
      <c r="G276" s="12" t="s">
        <v>629</v>
      </c>
      <c r="H276" s="26"/>
      <c r="I276" s="26"/>
      <c r="J276" s="26"/>
    </row>
    <row r="277" spans="1:10" s="2" customFormat="1" ht="15">
      <c r="A277" s="11"/>
      <c r="B277" s="11"/>
      <c r="C277" s="11"/>
      <c r="D277" s="11"/>
      <c r="E277" s="11"/>
      <c r="F277" s="11"/>
      <c r="G277" s="12" t="s">
        <v>516</v>
      </c>
      <c r="H277" s="32">
        <f>H278</f>
        <v>843850</v>
      </c>
      <c r="I277" s="32">
        <f>I278</f>
        <v>134519</v>
      </c>
      <c r="J277" s="32">
        <f>J278</f>
        <v>978369</v>
      </c>
    </row>
    <row r="278" spans="1:10" s="2" customFormat="1" ht="15">
      <c r="A278" s="11"/>
      <c r="B278" s="11"/>
      <c r="C278" s="11"/>
      <c r="D278" s="11"/>
      <c r="E278" s="11"/>
      <c r="F278" s="11"/>
      <c r="G278" s="12" t="s">
        <v>459</v>
      </c>
      <c r="H278" s="32">
        <f>H279+H287+H336+H342</f>
        <v>843850</v>
      </c>
      <c r="I278" s="32">
        <f>I279+I287+I336+I342</f>
        <v>134519</v>
      </c>
      <c r="J278" s="32">
        <f>J279+J287+J336+J342</f>
        <v>978369</v>
      </c>
    </row>
    <row r="279" spans="1:10" ht="14.25">
      <c r="A279" s="11"/>
      <c r="B279" s="11"/>
      <c r="C279" s="11">
        <v>31</v>
      </c>
      <c r="D279" s="11"/>
      <c r="E279" s="11"/>
      <c r="F279" s="11"/>
      <c r="G279" s="12" t="s">
        <v>208</v>
      </c>
      <c r="H279" s="32">
        <f>H284+H282+H280</f>
        <v>507250</v>
      </c>
      <c r="I279" s="32">
        <f>I284+I282+I280</f>
        <v>0</v>
      </c>
      <c r="J279" s="32">
        <f>J284+J282+J280</f>
        <v>507250</v>
      </c>
    </row>
    <row r="280" spans="1:10" ht="14.25">
      <c r="A280" s="11"/>
      <c r="B280" s="11"/>
      <c r="C280" s="11"/>
      <c r="D280" s="11">
        <v>311</v>
      </c>
      <c r="E280" s="11"/>
      <c r="F280" s="11"/>
      <c r="G280" s="12" t="s">
        <v>209</v>
      </c>
      <c r="H280" s="32">
        <f>H281</f>
        <v>420000</v>
      </c>
      <c r="I280" s="32">
        <f>I281</f>
        <v>0</v>
      </c>
      <c r="J280" s="32">
        <f>J281</f>
        <v>420000</v>
      </c>
    </row>
    <row r="281" spans="1:10" ht="14.25">
      <c r="A281" s="8" t="s">
        <v>423</v>
      </c>
      <c r="E281" s="8">
        <v>3111</v>
      </c>
      <c r="G281" s="9" t="s">
        <v>210</v>
      </c>
      <c r="H281" s="26">
        <v>420000</v>
      </c>
      <c r="I281" s="26">
        <v>0</v>
      </c>
      <c r="J281" s="26">
        <v>420000</v>
      </c>
    </row>
    <row r="282" spans="1:10" ht="14.25">
      <c r="A282" s="11"/>
      <c r="B282" s="11"/>
      <c r="C282" s="11"/>
      <c r="D282" s="11">
        <v>312</v>
      </c>
      <c r="E282" s="11"/>
      <c r="F282" s="11"/>
      <c r="G282" s="12" t="s">
        <v>211</v>
      </c>
      <c r="H282" s="32">
        <f>H283</f>
        <v>15000</v>
      </c>
      <c r="I282" s="32">
        <f>I283</f>
        <v>0</v>
      </c>
      <c r="J282" s="32">
        <f>J283</f>
        <v>15000</v>
      </c>
    </row>
    <row r="283" spans="1:10" ht="14.25">
      <c r="A283" s="8" t="s">
        <v>243</v>
      </c>
      <c r="E283" s="8">
        <v>3121</v>
      </c>
      <c r="G283" s="9" t="s">
        <v>211</v>
      </c>
      <c r="H283" s="26">
        <v>15000</v>
      </c>
      <c r="I283" s="26">
        <v>0</v>
      </c>
      <c r="J283" s="26">
        <v>15000</v>
      </c>
    </row>
    <row r="284" spans="1:10" ht="14.25">
      <c r="A284" s="11"/>
      <c r="B284" s="11"/>
      <c r="C284" s="11"/>
      <c r="D284" s="11">
        <v>313</v>
      </c>
      <c r="E284" s="11"/>
      <c r="F284" s="11"/>
      <c r="G284" s="12" t="s">
        <v>213</v>
      </c>
      <c r="H284" s="32">
        <f>H286+H285</f>
        <v>72250</v>
      </c>
      <c r="I284" s="32">
        <f>I286+I285</f>
        <v>0</v>
      </c>
      <c r="J284" s="32">
        <f>J286+J285</f>
        <v>72250</v>
      </c>
    </row>
    <row r="285" spans="1:10" ht="14.25">
      <c r="A285" s="8" t="s">
        <v>242</v>
      </c>
      <c r="E285" s="8">
        <v>3132</v>
      </c>
      <c r="G285" s="9" t="s">
        <v>214</v>
      </c>
      <c r="H285" s="26">
        <v>65100</v>
      </c>
      <c r="I285" s="26">
        <v>0</v>
      </c>
      <c r="J285" s="26">
        <v>65100</v>
      </c>
    </row>
    <row r="286" spans="1:10" ht="14.25">
      <c r="A286" s="8" t="s">
        <v>241</v>
      </c>
      <c r="E286" s="8">
        <v>3133</v>
      </c>
      <c r="G286" s="9" t="s">
        <v>215</v>
      </c>
      <c r="H286" s="26">
        <v>7150</v>
      </c>
      <c r="I286" s="26">
        <v>0</v>
      </c>
      <c r="J286" s="26">
        <v>7150</v>
      </c>
    </row>
    <row r="287" spans="1:10" ht="14.25">
      <c r="A287" s="11"/>
      <c r="B287" s="11"/>
      <c r="C287" s="11">
        <v>32</v>
      </c>
      <c r="D287" s="11"/>
      <c r="E287" s="11"/>
      <c r="F287" s="11"/>
      <c r="G287" s="12" t="s">
        <v>196</v>
      </c>
      <c r="H287" s="32">
        <f>H330+H309+H295+H288</f>
        <v>264100</v>
      </c>
      <c r="I287" s="32">
        <f>I330+I309+I295+I288</f>
        <v>25000</v>
      </c>
      <c r="J287" s="32">
        <f>J330+J309+J295+J288</f>
        <v>289100</v>
      </c>
    </row>
    <row r="288" spans="1:10" ht="14.25">
      <c r="A288" s="11"/>
      <c r="B288" s="11"/>
      <c r="C288" s="11"/>
      <c r="D288" s="11">
        <v>321</v>
      </c>
      <c r="E288" s="11"/>
      <c r="F288" s="11"/>
      <c r="G288" s="12" t="s">
        <v>415</v>
      </c>
      <c r="H288" s="32">
        <f>H289+H292+H293</f>
        <v>43000</v>
      </c>
      <c r="I288" s="32">
        <f>I289+I292+I293</f>
        <v>3600</v>
      </c>
      <c r="J288" s="32">
        <f>J289+J292+J293</f>
        <v>46600</v>
      </c>
    </row>
    <row r="289" spans="5:10" ht="14.25">
      <c r="E289" s="8">
        <v>3211</v>
      </c>
      <c r="G289" s="9" t="s">
        <v>217</v>
      </c>
      <c r="H289" s="26">
        <f>H291+H290</f>
        <v>3500</v>
      </c>
      <c r="I289" s="26">
        <v>2500</v>
      </c>
      <c r="J289" s="26">
        <f>J291+J290</f>
        <v>6000</v>
      </c>
    </row>
    <row r="290" spans="1:10" ht="14.25">
      <c r="A290" s="8" t="s">
        <v>240</v>
      </c>
      <c r="F290" s="8">
        <v>32111</v>
      </c>
      <c r="G290" s="9" t="s">
        <v>218</v>
      </c>
      <c r="H290" s="26">
        <v>1000</v>
      </c>
      <c r="I290" s="26">
        <v>0</v>
      </c>
      <c r="J290" s="26">
        <v>1000</v>
      </c>
    </row>
    <row r="291" spans="1:10" ht="14.25">
      <c r="A291" s="8" t="s">
        <v>554</v>
      </c>
      <c r="F291" s="8">
        <v>32115</v>
      </c>
      <c r="G291" s="9" t="s">
        <v>220</v>
      </c>
      <c r="H291" s="26">
        <v>2500</v>
      </c>
      <c r="I291" s="26">
        <v>2500</v>
      </c>
      <c r="J291" s="26">
        <v>5000</v>
      </c>
    </row>
    <row r="292" spans="1:10" ht="14.25">
      <c r="A292" s="8" t="s">
        <v>239</v>
      </c>
      <c r="E292" s="8">
        <v>3212</v>
      </c>
      <c r="G292" s="9" t="s">
        <v>492</v>
      </c>
      <c r="H292" s="26">
        <v>38000</v>
      </c>
      <c r="I292" s="26">
        <v>0</v>
      </c>
      <c r="J292" s="26">
        <v>38000</v>
      </c>
    </row>
    <row r="293" spans="1:10" ht="14.25">
      <c r="A293" s="15"/>
      <c r="B293" s="15"/>
      <c r="C293" s="15"/>
      <c r="D293" s="15"/>
      <c r="E293" s="15">
        <v>3213</v>
      </c>
      <c r="F293" s="15"/>
      <c r="G293" s="16" t="s">
        <v>416</v>
      </c>
      <c r="H293" s="40">
        <f>H294</f>
        <v>1500</v>
      </c>
      <c r="I293" s="40">
        <v>1100</v>
      </c>
      <c r="J293" s="40">
        <f>J294</f>
        <v>2600</v>
      </c>
    </row>
    <row r="294" spans="1:10" ht="14.25">
      <c r="A294" s="15" t="s">
        <v>238</v>
      </c>
      <c r="B294" s="15"/>
      <c r="C294" s="15"/>
      <c r="D294" s="15"/>
      <c r="E294" s="15"/>
      <c r="F294" s="15">
        <v>32131</v>
      </c>
      <c r="G294" s="16" t="s">
        <v>224</v>
      </c>
      <c r="H294" s="40">
        <v>1500</v>
      </c>
      <c r="I294" s="40">
        <v>1100</v>
      </c>
      <c r="J294" s="40">
        <v>2600</v>
      </c>
    </row>
    <row r="295" spans="1:10" ht="14.25">
      <c r="A295" s="18"/>
      <c r="B295" s="18"/>
      <c r="C295" s="18"/>
      <c r="D295" s="18">
        <v>322</v>
      </c>
      <c r="E295" s="18"/>
      <c r="F295" s="18"/>
      <c r="G295" s="19" t="s">
        <v>197</v>
      </c>
      <c r="H295" s="39">
        <f>H308+H304+H296</f>
        <v>62500</v>
      </c>
      <c r="I295" s="39">
        <f>I308+I304+I296</f>
        <v>4500</v>
      </c>
      <c r="J295" s="39">
        <f>J308+J304+J296</f>
        <v>67000</v>
      </c>
    </row>
    <row r="296" spans="1:10" ht="14.25">
      <c r="A296" s="15"/>
      <c r="B296" s="15"/>
      <c r="C296" s="15"/>
      <c r="D296" s="15"/>
      <c r="E296" s="15">
        <v>3221</v>
      </c>
      <c r="F296" s="15"/>
      <c r="G296" s="16" t="s">
        <v>226</v>
      </c>
      <c r="H296" s="40">
        <f>H303+H302+H301+H300+H299+H297</f>
        <v>33500</v>
      </c>
      <c r="I296" s="40">
        <v>4500</v>
      </c>
      <c r="J296" s="40">
        <f>J303+J302+J301+J300+J299+J297</f>
        <v>38000</v>
      </c>
    </row>
    <row r="297" spans="1:10" ht="14.25">
      <c r="A297" s="15" t="s">
        <v>237</v>
      </c>
      <c r="B297" s="15"/>
      <c r="C297" s="15"/>
      <c r="D297" s="15"/>
      <c r="E297" s="15"/>
      <c r="F297" s="15">
        <v>32211</v>
      </c>
      <c r="G297" s="16" t="s">
        <v>318</v>
      </c>
      <c r="H297" s="40">
        <v>15000</v>
      </c>
      <c r="I297" s="40">
        <v>0</v>
      </c>
      <c r="J297" s="40">
        <v>15000</v>
      </c>
    </row>
    <row r="298" spans="1:10" ht="14.25">
      <c r="A298" s="15" t="s">
        <v>263</v>
      </c>
      <c r="B298" s="15"/>
      <c r="C298" s="15"/>
      <c r="D298" s="15"/>
      <c r="E298" s="15"/>
      <c r="F298" s="15">
        <v>32212</v>
      </c>
      <c r="G298" s="16" t="s">
        <v>227</v>
      </c>
      <c r="H298" s="40"/>
      <c r="I298" s="40"/>
      <c r="J298" s="40"/>
    </row>
    <row r="299" spans="1:10" ht="14.25">
      <c r="A299" s="15"/>
      <c r="B299" s="15"/>
      <c r="C299" s="15"/>
      <c r="D299" s="15"/>
      <c r="E299" s="15"/>
      <c r="F299" s="15"/>
      <c r="G299" s="16" t="s">
        <v>228</v>
      </c>
      <c r="H299" s="40">
        <v>7500</v>
      </c>
      <c r="I299" s="40">
        <v>3500</v>
      </c>
      <c r="J299" s="40">
        <v>11000</v>
      </c>
    </row>
    <row r="300" spans="1:10" ht="14.25">
      <c r="A300" s="15" t="s">
        <v>264</v>
      </c>
      <c r="B300" s="15"/>
      <c r="C300" s="15"/>
      <c r="D300" s="15"/>
      <c r="E300" s="15"/>
      <c r="F300" s="15">
        <v>32214</v>
      </c>
      <c r="G300" s="16" t="s">
        <v>319</v>
      </c>
      <c r="H300" s="40">
        <v>3000</v>
      </c>
      <c r="I300" s="40">
        <v>-1500</v>
      </c>
      <c r="J300" s="40">
        <v>1500</v>
      </c>
    </row>
    <row r="301" spans="1:10" ht="14.25">
      <c r="A301" s="15" t="s">
        <v>555</v>
      </c>
      <c r="B301" s="15"/>
      <c r="C301" s="15"/>
      <c r="D301" s="15"/>
      <c r="E301" s="15"/>
      <c r="F301" s="15">
        <v>322151</v>
      </c>
      <c r="G301" s="16" t="s">
        <v>320</v>
      </c>
      <c r="H301" s="40">
        <v>4000</v>
      </c>
      <c r="I301" s="40">
        <v>2500</v>
      </c>
      <c r="J301" s="40">
        <v>6500</v>
      </c>
    </row>
    <row r="302" spans="1:10" ht="14.25">
      <c r="A302" s="15" t="s">
        <v>265</v>
      </c>
      <c r="B302" s="15"/>
      <c r="C302" s="15"/>
      <c r="D302" s="15"/>
      <c r="E302" s="15"/>
      <c r="F302" s="15">
        <v>32216</v>
      </c>
      <c r="G302" s="16" t="s">
        <v>229</v>
      </c>
      <c r="H302" s="40">
        <v>1000</v>
      </c>
      <c r="I302" s="40">
        <v>0</v>
      </c>
      <c r="J302" s="40">
        <v>1000</v>
      </c>
    </row>
    <row r="303" spans="1:10" ht="14.25">
      <c r="A303" s="15" t="s">
        <v>266</v>
      </c>
      <c r="B303" s="15"/>
      <c r="C303" s="15"/>
      <c r="D303" s="15"/>
      <c r="E303" s="15"/>
      <c r="F303" s="15">
        <v>322191</v>
      </c>
      <c r="G303" s="16" t="s">
        <v>232</v>
      </c>
      <c r="H303" s="40">
        <v>3000</v>
      </c>
      <c r="I303" s="40">
        <v>0</v>
      </c>
      <c r="J303" s="40">
        <v>3000</v>
      </c>
    </row>
    <row r="304" spans="1:10" ht="14.25">
      <c r="A304" s="15"/>
      <c r="B304" s="15"/>
      <c r="C304" s="15"/>
      <c r="D304" s="15"/>
      <c r="E304" s="15">
        <v>3223</v>
      </c>
      <c r="F304" s="15"/>
      <c r="G304" s="16" t="s">
        <v>230</v>
      </c>
      <c r="H304" s="40">
        <f>H307+H306+H305</f>
        <v>25000</v>
      </c>
      <c r="I304" s="40">
        <v>0</v>
      </c>
      <c r="J304" s="40">
        <f>J307+J306+J305</f>
        <v>25000</v>
      </c>
    </row>
    <row r="305" spans="1:10" ht="14.25">
      <c r="A305" s="15" t="s">
        <v>267</v>
      </c>
      <c r="B305" s="15"/>
      <c r="C305" s="15"/>
      <c r="D305" s="15"/>
      <c r="E305" s="15"/>
      <c r="F305" s="15">
        <v>322311</v>
      </c>
      <c r="G305" s="16" t="s">
        <v>231</v>
      </c>
      <c r="H305" s="40">
        <v>7000</v>
      </c>
      <c r="I305" s="40">
        <v>0</v>
      </c>
      <c r="J305" s="40">
        <v>7000</v>
      </c>
    </row>
    <row r="306" spans="1:10" ht="14.25">
      <c r="A306" s="15" t="s">
        <v>556</v>
      </c>
      <c r="B306" s="15"/>
      <c r="C306" s="15"/>
      <c r="D306" s="15"/>
      <c r="E306" s="15"/>
      <c r="F306" s="15">
        <v>32233</v>
      </c>
      <c r="G306" s="16" t="s">
        <v>233</v>
      </c>
      <c r="H306" s="40">
        <v>10000</v>
      </c>
      <c r="I306" s="40">
        <v>0</v>
      </c>
      <c r="J306" s="40">
        <v>10000</v>
      </c>
    </row>
    <row r="307" spans="1:10" ht="14.25">
      <c r="A307" s="15" t="s">
        <v>268</v>
      </c>
      <c r="B307" s="15"/>
      <c r="C307" s="15"/>
      <c r="D307" s="15"/>
      <c r="E307" s="15"/>
      <c r="F307" s="15">
        <v>32234</v>
      </c>
      <c r="G307" s="16" t="s">
        <v>234</v>
      </c>
      <c r="H307" s="40">
        <v>8000</v>
      </c>
      <c r="I307" s="40">
        <v>0</v>
      </c>
      <c r="J307" s="40">
        <v>8000</v>
      </c>
    </row>
    <row r="308" spans="1:10" ht="14.25">
      <c r="A308" s="15" t="s">
        <v>269</v>
      </c>
      <c r="B308" s="15"/>
      <c r="C308" s="15"/>
      <c r="D308" s="15"/>
      <c r="E308" s="15">
        <v>3225</v>
      </c>
      <c r="F308" s="15"/>
      <c r="G308" s="16" t="s">
        <v>235</v>
      </c>
      <c r="H308" s="40">
        <v>4000</v>
      </c>
      <c r="I308" s="40">
        <v>0</v>
      </c>
      <c r="J308" s="40">
        <v>4000</v>
      </c>
    </row>
    <row r="309" spans="1:10" ht="14.25">
      <c r="A309" s="18"/>
      <c r="B309" s="18"/>
      <c r="C309" s="18"/>
      <c r="D309" s="18">
        <v>323</v>
      </c>
      <c r="E309" s="18"/>
      <c r="F309" s="18"/>
      <c r="G309" s="19" t="s">
        <v>245</v>
      </c>
      <c r="H309" s="39">
        <f>H310+H313+H320+H323+H325+H326</f>
        <v>133400</v>
      </c>
      <c r="I309" s="39">
        <f>I310+I313+I320+I323+I325+I326</f>
        <v>16900</v>
      </c>
      <c r="J309" s="39">
        <f>J310+J313+J320+J323+J325+J326</f>
        <v>150300</v>
      </c>
    </row>
    <row r="310" spans="1:10" ht="14.25">
      <c r="A310" s="15"/>
      <c r="B310" s="15"/>
      <c r="C310" s="15"/>
      <c r="D310" s="15"/>
      <c r="E310" s="15">
        <v>3231</v>
      </c>
      <c r="F310" s="15"/>
      <c r="G310" s="16" t="s">
        <v>246</v>
      </c>
      <c r="H310" s="40">
        <f>H312+H311</f>
        <v>35000</v>
      </c>
      <c r="I310" s="40">
        <v>0</v>
      </c>
      <c r="J310" s="40">
        <f>J312+J311</f>
        <v>35000</v>
      </c>
    </row>
    <row r="311" spans="1:10" ht="14.25">
      <c r="A311" s="15" t="s">
        <v>270</v>
      </c>
      <c r="B311" s="15"/>
      <c r="C311" s="15"/>
      <c r="D311" s="15"/>
      <c r="E311" s="15"/>
      <c r="F311" s="15">
        <v>32311</v>
      </c>
      <c r="G311" s="16" t="s">
        <v>247</v>
      </c>
      <c r="H311" s="40">
        <v>25000</v>
      </c>
      <c r="I311" s="40">
        <v>0</v>
      </c>
      <c r="J311" s="40">
        <v>25000</v>
      </c>
    </row>
    <row r="312" spans="1:10" ht="14.25">
      <c r="A312" s="15" t="s">
        <v>557</v>
      </c>
      <c r="B312" s="15"/>
      <c r="C312" s="15"/>
      <c r="D312" s="15"/>
      <c r="E312" s="15"/>
      <c r="F312" s="15">
        <v>32313</v>
      </c>
      <c r="G312" s="16" t="s">
        <v>248</v>
      </c>
      <c r="H312" s="40">
        <v>10000</v>
      </c>
      <c r="I312" s="40">
        <v>0</v>
      </c>
      <c r="J312" s="40">
        <v>10000</v>
      </c>
    </row>
    <row r="313" spans="1:10" ht="14.25">
      <c r="A313" s="15"/>
      <c r="B313" s="15"/>
      <c r="C313" s="15"/>
      <c r="D313" s="15"/>
      <c r="E313" s="15">
        <v>3232</v>
      </c>
      <c r="F313" s="15"/>
      <c r="G313" s="16" t="s">
        <v>308</v>
      </c>
      <c r="H313" s="40">
        <f>H319+H317+H315</f>
        <v>56500</v>
      </c>
      <c r="I313" s="40">
        <v>5000</v>
      </c>
      <c r="J313" s="40">
        <f>J319+J317+J315</f>
        <v>61500</v>
      </c>
    </row>
    <row r="314" spans="1:10" ht="14.25">
      <c r="A314" s="15" t="s">
        <v>558</v>
      </c>
      <c r="B314" s="15"/>
      <c r="C314" s="15"/>
      <c r="D314" s="15"/>
      <c r="E314" s="15"/>
      <c r="F314" s="15">
        <v>323211</v>
      </c>
      <c r="G314" s="16" t="s">
        <v>308</v>
      </c>
      <c r="H314" s="40"/>
      <c r="I314" s="40"/>
      <c r="J314" s="40"/>
    </row>
    <row r="315" spans="1:10" ht="14.25">
      <c r="A315" s="15"/>
      <c r="B315" s="15"/>
      <c r="C315" s="15"/>
      <c r="D315" s="15"/>
      <c r="E315" s="15"/>
      <c r="F315" s="15"/>
      <c r="G315" s="16" t="s">
        <v>249</v>
      </c>
      <c r="H315" s="40">
        <v>47500</v>
      </c>
      <c r="I315" s="40">
        <v>0</v>
      </c>
      <c r="J315" s="40">
        <v>47500</v>
      </c>
    </row>
    <row r="316" spans="1:10" ht="14.25">
      <c r="A316" s="15" t="s">
        <v>271</v>
      </c>
      <c r="B316" s="15"/>
      <c r="C316" s="15"/>
      <c r="D316" s="15"/>
      <c r="E316" s="15"/>
      <c r="F316" s="15">
        <v>323221</v>
      </c>
      <c r="G316" s="16" t="s">
        <v>308</v>
      </c>
      <c r="H316" s="40"/>
      <c r="I316" s="40"/>
      <c r="J316" s="40"/>
    </row>
    <row r="317" spans="1:10" ht="14.25">
      <c r="A317" s="15"/>
      <c r="B317" s="15"/>
      <c r="C317" s="15"/>
      <c r="D317" s="15"/>
      <c r="E317" s="15"/>
      <c r="F317" s="15"/>
      <c r="G317" s="16" t="s">
        <v>250</v>
      </c>
      <c r="H317" s="40">
        <v>6000</v>
      </c>
      <c r="I317" s="40">
        <v>8000</v>
      </c>
      <c r="J317" s="40">
        <v>14000</v>
      </c>
    </row>
    <row r="318" spans="1:10" ht="14.25">
      <c r="A318" s="15" t="s">
        <v>272</v>
      </c>
      <c r="B318" s="15"/>
      <c r="C318" s="15"/>
      <c r="D318" s="15"/>
      <c r="E318" s="15"/>
      <c r="F318" s="15">
        <v>32323</v>
      </c>
      <c r="G318" s="16" t="s">
        <v>308</v>
      </c>
      <c r="H318" s="40"/>
      <c r="I318" s="40"/>
      <c r="J318" s="40"/>
    </row>
    <row r="319" spans="1:10" ht="14.25">
      <c r="A319" s="15"/>
      <c r="B319" s="15"/>
      <c r="C319" s="15"/>
      <c r="D319" s="15"/>
      <c r="E319" s="15"/>
      <c r="F319" s="15"/>
      <c r="G319" s="16" t="s">
        <v>251</v>
      </c>
      <c r="H319" s="40">
        <v>3000</v>
      </c>
      <c r="I319" s="40">
        <v>0</v>
      </c>
      <c r="J319" s="40">
        <v>0</v>
      </c>
    </row>
    <row r="320" spans="1:10" ht="14.25">
      <c r="A320" s="15"/>
      <c r="B320" s="15"/>
      <c r="C320" s="15"/>
      <c r="D320" s="15"/>
      <c r="E320" s="15">
        <v>3234</v>
      </c>
      <c r="F320" s="15"/>
      <c r="G320" s="16" t="s">
        <v>253</v>
      </c>
      <c r="H320" s="40">
        <f>H322+H321</f>
        <v>5500</v>
      </c>
      <c r="I320" s="40">
        <v>2800</v>
      </c>
      <c r="J320" s="40">
        <f>J322+J321</f>
        <v>8300</v>
      </c>
    </row>
    <row r="321" spans="1:10" ht="14.25">
      <c r="A321" s="15" t="s">
        <v>273</v>
      </c>
      <c r="B321" s="15"/>
      <c r="C321" s="15"/>
      <c r="D321" s="15"/>
      <c r="E321" s="15"/>
      <c r="F321" s="15">
        <v>32341</v>
      </c>
      <c r="G321" s="16" t="s">
        <v>254</v>
      </c>
      <c r="H321" s="40">
        <v>4000</v>
      </c>
      <c r="I321" s="40">
        <v>0</v>
      </c>
      <c r="J321" s="40">
        <v>4000</v>
      </c>
    </row>
    <row r="322" spans="1:10" ht="14.25">
      <c r="A322" s="15" t="s">
        <v>559</v>
      </c>
      <c r="B322" s="15"/>
      <c r="C322" s="15"/>
      <c r="D322" s="15"/>
      <c r="E322" s="15"/>
      <c r="F322" s="15">
        <v>32349</v>
      </c>
      <c r="G322" s="16" t="s">
        <v>255</v>
      </c>
      <c r="H322" s="40">
        <v>1500</v>
      </c>
      <c r="I322" s="40">
        <v>2800</v>
      </c>
      <c r="J322" s="40">
        <v>4300</v>
      </c>
    </row>
    <row r="323" spans="1:10" ht="14.25">
      <c r="A323" s="15"/>
      <c r="B323" s="15"/>
      <c r="C323" s="15"/>
      <c r="D323" s="15"/>
      <c r="E323" s="15">
        <v>3237</v>
      </c>
      <c r="F323" s="15"/>
      <c r="G323" s="16" t="s">
        <v>257</v>
      </c>
      <c r="H323" s="40">
        <f>H324</f>
        <v>20000</v>
      </c>
      <c r="I323" s="40">
        <v>0</v>
      </c>
      <c r="J323" s="40">
        <f>J324</f>
        <v>20000</v>
      </c>
    </row>
    <row r="324" spans="1:10" ht="14.25">
      <c r="A324" s="15" t="s">
        <v>560</v>
      </c>
      <c r="B324" s="15"/>
      <c r="C324" s="15"/>
      <c r="D324" s="15"/>
      <c r="E324" s="15"/>
      <c r="F324" s="15">
        <v>32373</v>
      </c>
      <c r="G324" s="16" t="s">
        <v>418</v>
      </c>
      <c r="H324" s="40">
        <v>20000</v>
      </c>
      <c r="I324" s="40">
        <v>0</v>
      </c>
      <c r="J324" s="40">
        <v>20000</v>
      </c>
    </row>
    <row r="325" spans="1:10" ht="14.25">
      <c r="A325" s="15" t="s">
        <v>280</v>
      </c>
      <c r="B325" s="15"/>
      <c r="C325" s="15"/>
      <c r="D325" s="15"/>
      <c r="E325" s="15">
        <v>3238</v>
      </c>
      <c r="F325" s="15"/>
      <c r="G325" s="16" t="s">
        <v>258</v>
      </c>
      <c r="H325" s="40">
        <v>12000</v>
      </c>
      <c r="I325" s="40">
        <v>8000</v>
      </c>
      <c r="J325" s="40">
        <v>20000</v>
      </c>
    </row>
    <row r="326" spans="1:10" ht="14.25">
      <c r="A326" s="15"/>
      <c r="B326" s="15"/>
      <c r="C326" s="15"/>
      <c r="D326" s="15"/>
      <c r="E326" s="15">
        <v>3239</v>
      </c>
      <c r="F326" s="15"/>
      <c r="G326" s="16" t="s">
        <v>262</v>
      </c>
      <c r="H326" s="40">
        <f>H329+H328+H327</f>
        <v>4400</v>
      </c>
      <c r="I326" s="40">
        <v>1100</v>
      </c>
      <c r="J326" s="40">
        <f>J329+J328+J327</f>
        <v>5500</v>
      </c>
    </row>
    <row r="327" spans="1:10" ht="14.25">
      <c r="A327" s="15" t="s">
        <v>561</v>
      </c>
      <c r="B327" s="15"/>
      <c r="C327" s="15"/>
      <c r="D327" s="15"/>
      <c r="E327" s="15"/>
      <c r="F327" s="15">
        <v>32392</v>
      </c>
      <c r="G327" s="16" t="s">
        <v>259</v>
      </c>
      <c r="H327" s="40">
        <v>500</v>
      </c>
      <c r="I327" s="40">
        <v>0</v>
      </c>
      <c r="J327" s="40">
        <v>500</v>
      </c>
    </row>
    <row r="328" spans="1:10" ht="14.25">
      <c r="A328" s="15" t="s">
        <v>562</v>
      </c>
      <c r="B328" s="15"/>
      <c r="C328" s="15"/>
      <c r="D328" s="15"/>
      <c r="E328" s="15"/>
      <c r="F328" s="15">
        <v>32394</v>
      </c>
      <c r="G328" s="16" t="s">
        <v>260</v>
      </c>
      <c r="H328" s="40">
        <v>900</v>
      </c>
      <c r="I328" s="40">
        <v>600</v>
      </c>
      <c r="J328" s="40">
        <v>1500</v>
      </c>
    </row>
    <row r="329" spans="1:10" ht="14.25">
      <c r="A329" s="15" t="s">
        <v>281</v>
      </c>
      <c r="B329" s="15"/>
      <c r="C329" s="15"/>
      <c r="D329" s="15"/>
      <c r="E329" s="15"/>
      <c r="F329" s="15">
        <v>32399</v>
      </c>
      <c r="G329" s="16" t="s">
        <v>261</v>
      </c>
      <c r="H329" s="40">
        <v>3000</v>
      </c>
      <c r="I329" s="40">
        <v>500</v>
      </c>
      <c r="J329" s="40">
        <v>3500</v>
      </c>
    </row>
    <row r="330" spans="1:10" ht="14.25">
      <c r="A330" s="18"/>
      <c r="B330" s="18"/>
      <c r="C330" s="18"/>
      <c r="D330" s="18">
        <v>329</v>
      </c>
      <c r="E330" s="18"/>
      <c r="F330" s="18"/>
      <c r="G330" s="19" t="s">
        <v>321</v>
      </c>
      <c r="H330" s="39">
        <f>H331+H335</f>
        <v>25200</v>
      </c>
      <c r="I330" s="39">
        <f>I331+I335</f>
        <v>0</v>
      </c>
      <c r="J330" s="39">
        <f>J331+J335</f>
        <v>25200</v>
      </c>
    </row>
    <row r="331" spans="1:10" ht="14.25">
      <c r="A331" s="15"/>
      <c r="B331" s="15"/>
      <c r="C331" s="15"/>
      <c r="D331" s="15"/>
      <c r="E331" s="15">
        <v>3292</v>
      </c>
      <c r="F331" s="15"/>
      <c r="G331" s="16" t="s">
        <v>275</v>
      </c>
      <c r="H331" s="40">
        <f>H334+H333+H332</f>
        <v>10200</v>
      </c>
      <c r="I331" s="40">
        <v>0</v>
      </c>
      <c r="J331" s="40">
        <f>J334+J333+J332</f>
        <v>10200</v>
      </c>
    </row>
    <row r="332" spans="1:10" ht="14.25">
      <c r="A332" s="15" t="s">
        <v>282</v>
      </c>
      <c r="B332" s="15"/>
      <c r="C332" s="15"/>
      <c r="D332" s="15"/>
      <c r="E332" s="15"/>
      <c r="F332" s="15">
        <v>32921</v>
      </c>
      <c r="G332" s="16" t="s">
        <v>276</v>
      </c>
      <c r="H332" s="40">
        <v>3600</v>
      </c>
      <c r="I332" s="40">
        <v>0</v>
      </c>
      <c r="J332" s="40">
        <v>3600</v>
      </c>
    </row>
    <row r="333" spans="1:10" ht="14.25">
      <c r="A333" s="15" t="s">
        <v>283</v>
      </c>
      <c r="B333" s="15"/>
      <c r="C333" s="15"/>
      <c r="D333" s="15"/>
      <c r="E333" s="15"/>
      <c r="F333" s="15">
        <v>32922</v>
      </c>
      <c r="G333" s="16" t="s">
        <v>277</v>
      </c>
      <c r="H333" s="40">
        <v>3600</v>
      </c>
      <c r="I333" s="40">
        <v>0</v>
      </c>
      <c r="J333" s="40">
        <v>3600</v>
      </c>
    </row>
    <row r="334" spans="1:10" ht="14.25">
      <c r="A334" s="15" t="s">
        <v>563</v>
      </c>
      <c r="B334" s="15"/>
      <c r="C334" s="15"/>
      <c r="D334" s="15"/>
      <c r="E334" s="15"/>
      <c r="F334" s="15">
        <v>32923</v>
      </c>
      <c r="G334" s="16" t="s">
        <v>278</v>
      </c>
      <c r="H334" s="40">
        <v>3000</v>
      </c>
      <c r="I334" s="40">
        <v>0</v>
      </c>
      <c r="J334" s="40">
        <v>3000</v>
      </c>
    </row>
    <row r="335" spans="1:10" ht="14.25">
      <c r="A335" s="15" t="s">
        <v>564</v>
      </c>
      <c r="B335" s="15"/>
      <c r="C335" s="15"/>
      <c r="D335" s="15"/>
      <c r="E335" s="15">
        <v>3293</v>
      </c>
      <c r="F335" s="15"/>
      <c r="G335" s="16" t="s">
        <v>279</v>
      </c>
      <c r="H335" s="40">
        <v>15000</v>
      </c>
      <c r="I335" s="40">
        <v>0</v>
      </c>
      <c r="J335" s="40">
        <v>15000</v>
      </c>
    </row>
    <row r="336" spans="1:10" ht="14.25">
      <c r="A336" s="18"/>
      <c r="B336" s="18"/>
      <c r="C336" s="18">
        <v>34</v>
      </c>
      <c r="D336" s="18"/>
      <c r="E336" s="18"/>
      <c r="F336" s="18"/>
      <c r="G336" s="19" t="s">
        <v>284</v>
      </c>
      <c r="H336" s="39">
        <f>H337</f>
        <v>31000</v>
      </c>
      <c r="I336" s="39">
        <f>I337</f>
        <v>2689</v>
      </c>
      <c r="J336" s="39">
        <f>J337</f>
        <v>33689</v>
      </c>
    </row>
    <row r="337" spans="1:10" ht="14.25">
      <c r="A337" s="18"/>
      <c r="B337" s="18"/>
      <c r="C337" s="18"/>
      <c r="D337" s="18">
        <v>343</v>
      </c>
      <c r="E337" s="18"/>
      <c r="F337" s="18"/>
      <c r="G337" s="19" t="s">
        <v>285</v>
      </c>
      <c r="H337" s="39">
        <f>H341+H340+H338</f>
        <v>31000</v>
      </c>
      <c r="I337" s="39">
        <f>I341+I340+I338</f>
        <v>2689</v>
      </c>
      <c r="J337" s="39">
        <f>J341+J340+J338</f>
        <v>33689</v>
      </c>
    </row>
    <row r="338" spans="1:10" ht="14.25">
      <c r="A338" s="15"/>
      <c r="B338" s="15"/>
      <c r="C338" s="15"/>
      <c r="D338" s="15"/>
      <c r="E338" s="15">
        <v>3431</v>
      </c>
      <c r="F338" s="15"/>
      <c r="G338" s="16" t="s">
        <v>286</v>
      </c>
      <c r="H338" s="40">
        <f>H339</f>
        <v>5000</v>
      </c>
      <c r="I338" s="40">
        <f>I339</f>
        <v>2689</v>
      </c>
      <c r="J338" s="40">
        <f>J339</f>
        <v>7689</v>
      </c>
    </row>
    <row r="339" spans="1:10" ht="14.25">
      <c r="A339" s="15" t="s">
        <v>295</v>
      </c>
      <c r="B339" s="15"/>
      <c r="C339" s="15"/>
      <c r="D339" s="15"/>
      <c r="E339" s="15"/>
      <c r="F339" s="15">
        <v>34311</v>
      </c>
      <c r="G339" s="16" t="s">
        <v>287</v>
      </c>
      <c r="H339" s="40">
        <v>5000</v>
      </c>
      <c r="I339" s="40">
        <v>2689</v>
      </c>
      <c r="J339" s="40">
        <v>7689</v>
      </c>
    </row>
    <row r="340" spans="1:10" ht="14.25">
      <c r="A340" s="15" t="s">
        <v>294</v>
      </c>
      <c r="B340" s="15"/>
      <c r="C340" s="15"/>
      <c r="D340" s="15"/>
      <c r="E340" s="15">
        <v>3433</v>
      </c>
      <c r="F340" s="15"/>
      <c r="G340" s="16" t="s">
        <v>288</v>
      </c>
      <c r="H340" s="40">
        <v>16000</v>
      </c>
      <c r="I340" s="40">
        <v>0</v>
      </c>
      <c r="J340" s="40">
        <v>16000</v>
      </c>
    </row>
    <row r="341" spans="1:10" ht="14.25">
      <c r="A341" s="15" t="s">
        <v>565</v>
      </c>
      <c r="B341" s="15"/>
      <c r="C341" s="15"/>
      <c r="D341" s="15"/>
      <c r="E341" s="15">
        <v>3434</v>
      </c>
      <c r="F341" s="15"/>
      <c r="G341" s="16" t="s">
        <v>289</v>
      </c>
      <c r="H341" s="40">
        <v>10000</v>
      </c>
      <c r="I341" s="40">
        <v>0</v>
      </c>
      <c r="J341" s="40">
        <v>10000</v>
      </c>
    </row>
    <row r="342" spans="1:10" ht="14.25">
      <c r="A342" s="15"/>
      <c r="B342" s="15"/>
      <c r="C342" s="15"/>
      <c r="D342" s="15"/>
      <c r="E342" s="15"/>
      <c r="F342" s="15"/>
      <c r="G342" s="19" t="s">
        <v>517</v>
      </c>
      <c r="H342" s="40">
        <f>H343</f>
        <v>41500</v>
      </c>
      <c r="I342" s="40">
        <v>106830</v>
      </c>
      <c r="J342" s="40">
        <f>J343</f>
        <v>148330</v>
      </c>
    </row>
    <row r="343" spans="1:10" ht="14.25">
      <c r="A343" s="18"/>
      <c r="B343" s="18"/>
      <c r="C343" s="18">
        <v>42</v>
      </c>
      <c r="D343" s="18"/>
      <c r="E343" s="18"/>
      <c r="F343" s="18"/>
      <c r="G343" s="19" t="s">
        <v>291</v>
      </c>
      <c r="H343" s="39">
        <f>H345</f>
        <v>41500</v>
      </c>
      <c r="I343" s="39">
        <f>I345+I353</f>
        <v>106830</v>
      </c>
      <c r="J343" s="39">
        <f>J345+J353</f>
        <v>148330</v>
      </c>
    </row>
    <row r="344" spans="1:10" ht="14.25">
      <c r="A344" s="18"/>
      <c r="B344" s="18"/>
      <c r="C344" s="18"/>
      <c r="D344" s="18"/>
      <c r="E344" s="18"/>
      <c r="F344" s="18"/>
      <c r="G344" s="19" t="s">
        <v>292</v>
      </c>
      <c r="H344" s="39"/>
      <c r="I344" s="39"/>
      <c r="J344" s="39"/>
    </row>
    <row r="345" spans="1:10" ht="14.25">
      <c r="A345" s="18"/>
      <c r="B345" s="18"/>
      <c r="C345" s="18"/>
      <c r="D345" s="18">
        <v>422</v>
      </c>
      <c r="E345" s="18"/>
      <c r="F345" s="18"/>
      <c r="G345" s="19" t="s">
        <v>293</v>
      </c>
      <c r="H345" s="39">
        <f>H346+H350</f>
        <v>41500</v>
      </c>
      <c r="I345" s="39">
        <f>I346+I350</f>
        <v>30830</v>
      </c>
      <c r="J345" s="39">
        <f>J346+J350</f>
        <v>72330</v>
      </c>
    </row>
    <row r="346" spans="1:10" ht="14.25">
      <c r="A346" s="15"/>
      <c r="B346" s="15"/>
      <c r="C346" s="15"/>
      <c r="D346" s="15"/>
      <c r="E346" s="15">
        <v>4221</v>
      </c>
      <c r="F346" s="15"/>
      <c r="G346" s="16" t="s">
        <v>422</v>
      </c>
      <c r="H346" s="40">
        <f>H347+H348</f>
        <v>35000</v>
      </c>
      <c r="I346" s="40">
        <v>24830</v>
      </c>
      <c r="J346" s="40">
        <f>J347+J348+J349</f>
        <v>59830</v>
      </c>
    </row>
    <row r="347" spans="1:10" ht="14.25">
      <c r="A347" s="15" t="s">
        <v>566</v>
      </c>
      <c r="B347" s="15"/>
      <c r="C347" s="15"/>
      <c r="D347" s="15"/>
      <c r="E347" s="15"/>
      <c r="F347" s="15">
        <v>42211</v>
      </c>
      <c r="G347" s="16" t="s">
        <v>436</v>
      </c>
      <c r="H347" s="40">
        <v>8000</v>
      </c>
      <c r="I347" s="40">
        <v>23000</v>
      </c>
      <c r="J347" s="40">
        <v>31000</v>
      </c>
    </row>
    <row r="348" spans="1:10" ht="14.25">
      <c r="A348" s="15" t="s">
        <v>567</v>
      </c>
      <c r="B348" s="15"/>
      <c r="C348" s="15"/>
      <c r="D348" s="15"/>
      <c r="E348" s="15"/>
      <c r="F348" s="15">
        <v>42212</v>
      </c>
      <c r="G348" s="16" t="s">
        <v>493</v>
      </c>
      <c r="H348" s="40">
        <v>27000</v>
      </c>
      <c r="I348" s="40">
        <v>500</v>
      </c>
      <c r="J348" s="40">
        <v>27500</v>
      </c>
    </row>
    <row r="349" spans="1:10" ht="14.25">
      <c r="A349" s="15" t="s">
        <v>718</v>
      </c>
      <c r="B349" s="15"/>
      <c r="C349" s="15"/>
      <c r="D349" s="15"/>
      <c r="E349" s="15"/>
      <c r="F349" s="15">
        <v>42219</v>
      </c>
      <c r="G349" s="16" t="s">
        <v>639</v>
      </c>
      <c r="H349" s="40">
        <v>0</v>
      </c>
      <c r="I349" s="40">
        <v>1330</v>
      </c>
      <c r="J349" s="40">
        <v>1330</v>
      </c>
    </row>
    <row r="350" spans="1:10" ht="14.25">
      <c r="A350" s="15"/>
      <c r="B350" s="15"/>
      <c r="C350" s="15"/>
      <c r="D350" s="15"/>
      <c r="E350" s="15">
        <v>4222</v>
      </c>
      <c r="F350" s="15"/>
      <c r="G350" s="16" t="s">
        <v>437</v>
      </c>
      <c r="H350" s="40">
        <f>H351</f>
        <v>6500</v>
      </c>
      <c r="I350" s="40">
        <v>6000</v>
      </c>
      <c r="J350" s="40">
        <f>J351+J352</f>
        <v>12500</v>
      </c>
    </row>
    <row r="351" spans="1:10" ht="14.25">
      <c r="A351" s="15" t="s">
        <v>568</v>
      </c>
      <c r="B351" s="15"/>
      <c r="C351" s="15"/>
      <c r="D351" s="15"/>
      <c r="E351" s="15"/>
      <c r="F351" s="15">
        <v>42223</v>
      </c>
      <c r="G351" s="16" t="s">
        <v>494</v>
      </c>
      <c r="H351" s="40">
        <v>6500</v>
      </c>
      <c r="I351" s="40">
        <v>3000</v>
      </c>
      <c r="J351" s="40">
        <v>9500</v>
      </c>
    </row>
    <row r="352" spans="1:10" ht="14.25">
      <c r="A352" s="15" t="s">
        <v>719</v>
      </c>
      <c r="B352" s="15"/>
      <c r="C352" s="15"/>
      <c r="D352" s="15"/>
      <c r="E352" s="15"/>
      <c r="F352" s="15">
        <v>42229</v>
      </c>
      <c r="G352" s="16" t="s">
        <v>638</v>
      </c>
      <c r="H352" s="40">
        <v>0</v>
      </c>
      <c r="I352" s="40">
        <v>3000</v>
      </c>
      <c r="J352" s="40">
        <v>3000</v>
      </c>
    </row>
    <row r="353" spans="1:10" ht="14.25">
      <c r="A353" s="18"/>
      <c r="B353" s="18"/>
      <c r="C353" s="18"/>
      <c r="D353" s="18">
        <v>423</v>
      </c>
      <c r="E353" s="18"/>
      <c r="F353" s="18"/>
      <c r="G353" s="19" t="s">
        <v>706</v>
      </c>
      <c r="H353" s="39">
        <f aca="true" t="shared" si="12" ref="H353:J354">H354</f>
        <v>0</v>
      </c>
      <c r="I353" s="39">
        <f t="shared" si="12"/>
        <v>76000</v>
      </c>
      <c r="J353" s="39">
        <f t="shared" si="12"/>
        <v>76000</v>
      </c>
    </row>
    <row r="354" spans="1:10" ht="14.25">
      <c r="A354" s="15"/>
      <c r="B354" s="15"/>
      <c r="C354" s="15"/>
      <c r="D354" s="15"/>
      <c r="E354" s="15">
        <v>4231</v>
      </c>
      <c r="F354" s="15"/>
      <c r="G354" s="16" t="s">
        <v>448</v>
      </c>
      <c r="H354" s="40">
        <f t="shared" si="12"/>
        <v>0</v>
      </c>
      <c r="I354" s="40">
        <f t="shared" si="12"/>
        <v>76000</v>
      </c>
      <c r="J354" s="40">
        <f t="shared" si="12"/>
        <v>76000</v>
      </c>
    </row>
    <row r="355" spans="1:10" ht="14.25">
      <c r="A355" s="15" t="s">
        <v>720</v>
      </c>
      <c r="B355" s="15"/>
      <c r="C355" s="15"/>
      <c r="D355" s="15"/>
      <c r="E355" s="15"/>
      <c r="F355" s="15">
        <v>42319</v>
      </c>
      <c r="G355" s="16" t="s">
        <v>640</v>
      </c>
      <c r="H355" s="40">
        <v>0</v>
      </c>
      <c r="I355" s="40">
        <v>76000</v>
      </c>
      <c r="J355" s="40">
        <v>76000</v>
      </c>
    </row>
    <row r="356" spans="1:10" s="2" customFormat="1" ht="15">
      <c r="A356" s="18"/>
      <c r="B356" s="18"/>
      <c r="C356" s="18"/>
      <c r="D356" s="18"/>
      <c r="E356" s="18"/>
      <c r="F356" s="18"/>
      <c r="G356" s="19"/>
      <c r="H356" s="39"/>
      <c r="I356" s="39"/>
      <c r="J356" s="39"/>
    </row>
    <row r="357" spans="1:10" ht="14.25">
      <c r="A357" s="18"/>
      <c r="B357" s="18"/>
      <c r="C357" s="18"/>
      <c r="D357" s="18"/>
      <c r="E357" s="18"/>
      <c r="F357" s="18"/>
      <c r="G357" s="19" t="s">
        <v>461</v>
      </c>
      <c r="H357" s="39">
        <f>H359+H370</f>
        <v>140000</v>
      </c>
      <c r="I357" s="39">
        <f>I359+I370</f>
        <v>121260</v>
      </c>
      <c r="J357" s="39">
        <f>J359+J370</f>
        <v>261260</v>
      </c>
    </row>
    <row r="358" spans="1:10" ht="14.25">
      <c r="A358" s="18"/>
      <c r="B358" s="18"/>
      <c r="C358" s="18"/>
      <c r="D358" s="18"/>
      <c r="E358" s="18"/>
      <c r="F358" s="18"/>
      <c r="G358" s="19" t="s">
        <v>628</v>
      </c>
      <c r="H358" s="39"/>
      <c r="I358" s="39"/>
      <c r="J358" s="39"/>
    </row>
    <row r="359" spans="1:10" ht="14.25">
      <c r="A359" s="18"/>
      <c r="B359" s="18"/>
      <c r="C359" s="18"/>
      <c r="D359" s="18"/>
      <c r="E359" s="18"/>
      <c r="F359" s="18"/>
      <c r="G359" s="19" t="s">
        <v>518</v>
      </c>
      <c r="H359" s="39">
        <f>H361+H365</f>
        <v>130000</v>
      </c>
      <c r="I359" s="39">
        <f>I361+I365</f>
        <v>111260</v>
      </c>
      <c r="J359" s="39">
        <f>J361+J365</f>
        <v>241260</v>
      </c>
    </row>
    <row r="360" spans="1:10" ht="14.25">
      <c r="A360" s="18"/>
      <c r="B360" s="18"/>
      <c r="C360" s="18"/>
      <c r="D360" s="18"/>
      <c r="E360" s="18"/>
      <c r="F360" s="18"/>
      <c r="G360" s="19" t="s">
        <v>462</v>
      </c>
      <c r="H360" s="39"/>
      <c r="I360" s="39"/>
      <c r="J360" s="39"/>
    </row>
    <row r="361" spans="1:10" ht="14.25">
      <c r="A361" s="18"/>
      <c r="B361" s="18"/>
      <c r="C361" s="18"/>
      <c r="D361" s="18"/>
      <c r="E361" s="18"/>
      <c r="F361" s="18"/>
      <c r="G361" s="19" t="s">
        <v>496</v>
      </c>
      <c r="H361" s="39">
        <f aca="true" t="shared" si="13" ref="H361:J363">H362</f>
        <v>100000</v>
      </c>
      <c r="I361" s="39">
        <f t="shared" si="13"/>
        <v>141260</v>
      </c>
      <c r="J361" s="39">
        <f t="shared" si="13"/>
        <v>241260</v>
      </c>
    </row>
    <row r="362" spans="1:10" ht="14.25">
      <c r="A362" s="18"/>
      <c r="B362" s="18"/>
      <c r="C362" s="18">
        <v>38</v>
      </c>
      <c r="D362" s="18"/>
      <c r="E362" s="18"/>
      <c r="F362" s="18"/>
      <c r="G362" s="19" t="s">
        <v>419</v>
      </c>
      <c r="H362" s="39">
        <f t="shared" si="13"/>
        <v>100000</v>
      </c>
      <c r="I362" s="39">
        <f t="shared" si="13"/>
        <v>141260</v>
      </c>
      <c r="J362" s="39">
        <f t="shared" si="13"/>
        <v>241260</v>
      </c>
    </row>
    <row r="363" spans="1:10" ht="14.25">
      <c r="A363" s="18"/>
      <c r="B363" s="18"/>
      <c r="C363" s="18"/>
      <c r="D363" s="18">
        <v>381</v>
      </c>
      <c r="E363" s="18"/>
      <c r="F363" s="18"/>
      <c r="G363" s="19" t="s">
        <v>296</v>
      </c>
      <c r="H363" s="39">
        <f t="shared" si="13"/>
        <v>100000</v>
      </c>
      <c r="I363" s="39">
        <f t="shared" si="13"/>
        <v>141260</v>
      </c>
      <c r="J363" s="39">
        <f t="shared" si="13"/>
        <v>241260</v>
      </c>
    </row>
    <row r="364" spans="1:10" ht="14.25">
      <c r="A364" s="15" t="s">
        <v>569</v>
      </c>
      <c r="B364" s="15"/>
      <c r="C364" s="15"/>
      <c r="D364" s="15"/>
      <c r="E364" s="15">
        <v>3811</v>
      </c>
      <c r="F364" s="15"/>
      <c r="G364" s="16" t="s">
        <v>195</v>
      </c>
      <c r="H364" s="40">
        <v>100000</v>
      </c>
      <c r="I364" s="40">
        <v>141260</v>
      </c>
      <c r="J364" s="40">
        <v>241260</v>
      </c>
    </row>
    <row r="365" spans="1:10" s="2" customFormat="1" ht="15">
      <c r="A365" s="18"/>
      <c r="B365" s="18"/>
      <c r="C365" s="18"/>
      <c r="D365" s="18"/>
      <c r="E365" s="18"/>
      <c r="F365" s="18"/>
      <c r="G365" s="19" t="s">
        <v>495</v>
      </c>
      <c r="H365" s="39">
        <f aca="true" t="shared" si="14" ref="H365:J367">H366</f>
        <v>30000</v>
      </c>
      <c r="I365" s="39">
        <f t="shared" si="14"/>
        <v>-30000</v>
      </c>
      <c r="J365" s="39">
        <f t="shared" si="14"/>
        <v>0</v>
      </c>
    </row>
    <row r="366" spans="1:10" ht="14.25">
      <c r="A366" s="18"/>
      <c r="B366" s="18"/>
      <c r="C366" s="18">
        <v>38</v>
      </c>
      <c r="D366" s="18"/>
      <c r="E366" s="18"/>
      <c r="F366" s="18"/>
      <c r="G366" s="19" t="s">
        <v>419</v>
      </c>
      <c r="H366" s="39">
        <f t="shared" si="14"/>
        <v>30000</v>
      </c>
      <c r="I366" s="39">
        <f t="shared" si="14"/>
        <v>-30000</v>
      </c>
      <c r="J366" s="39">
        <f t="shared" si="14"/>
        <v>0</v>
      </c>
    </row>
    <row r="367" spans="1:10" ht="14.25">
      <c r="A367" s="18"/>
      <c r="B367" s="18"/>
      <c r="C367" s="18"/>
      <c r="D367" s="18">
        <v>381</v>
      </c>
      <c r="E367" s="18"/>
      <c r="F367" s="18"/>
      <c r="G367" s="19" t="s">
        <v>296</v>
      </c>
      <c r="H367" s="39">
        <f t="shared" si="14"/>
        <v>30000</v>
      </c>
      <c r="I367" s="39">
        <f t="shared" si="14"/>
        <v>-30000</v>
      </c>
      <c r="J367" s="39">
        <f t="shared" si="14"/>
        <v>0</v>
      </c>
    </row>
    <row r="368" spans="1:10" ht="14.25">
      <c r="A368" s="15" t="s">
        <v>570</v>
      </c>
      <c r="B368" s="15"/>
      <c r="C368" s="15"/>
      <c r="D368" s="15"/>
      <c r="E368" s="15">
        <v>3811</v>
      </c>
      <c r="F368" s="15"/>
      <c r="G368" s="16" t="s">
        <v>195</v>
      </c>
      <c r="H368" s="40">
        <v>30000</v>
      </c>
      <c r="I368" s="40">
        <v>-30000</v>
      </c>
      <c r="J368" s="40">
        <v>0</v>
      </c>
    </row>
    <row r="369" spans="1:10" ht="14.25">
      <c r="A369" s="15"/>
      <c r="B369" s="15"/>
      <c r="C369" s="15"/>
      <c r="D369" s="15"/>
      <c r="E369" s="15"/>
      <c r="F369" s="15"/>
      <c r="G369" s="16"/>
      <c r="H369" s="40"/>
      <c r="I369" s="40"/>
      <c r="J369" s="40"/>
    </row>
    <row r="370" spans="1:10" ht="14.25">
      <c r="A370" s="18"/>
      <c r="B370" s="18"/>
      <c r="C370" s="18"/>
      <c r="D370" s="18"/>
      <c r="E370" s="18"/>
      <c r="F370" s="18"/>
      <c r="G370" s="19" t="s">
        <v>519</v>
      </c>
      <c r="H370" s="39">
        <f>H372</f>
        <v>10000</v>
      </c>
      <c r="I370" s="39">
        <f>I372</f>
        <v>10000</v>
      </c>
      <c r="J370" s="39">
        <f>J372</f>
        <v>20000</v>
      </c>
    </row>
    <row r="371" spans="1:10" ht="14.25">
      <c r="A371" s="18"/>
      <c r="B371" s="18"/>
      <c r="C371" s="18"/>
      <c r="D371" s="18"/>
      <c r="E371" s="18"/>
      <c r="F371" s="18"/>
      <c r="G371" s="19" t="s">
        <v>520</v>
      </c>
      <c r="H371" s="39">
        <f aca="true" t="shared" si="15" ref="H371:J373">H372</f>
        <v>10000</v>
      </c>
      <c r="I371" s="39">
        <f t="shared" si="15"/>
        <v>10000</v>
      </c>
      <c r="J371" s="39">
        <f t="shared" si="15"/>
        <v>20000</v>
      </c>
    </row>
    <row r="372" spans="1:10" ht="14.25">
      <c r="A372" s="18"/>
      <c r="B372" s="18"/>
      <c r="C372" s="18">
        <v>32</v>
      </c>
      <c r="D372" s="18"/>
      <c r="E372" s="18"/>
      <c r="F372" s="18"/>
      <c r="G372" s="19" t="s">
        <v>196</v>
      </c>
      <c r="H372" s="39">
        <f t="shared" si="15"/>
        <v>10000</v>
      </c>
      <c r="I372" s="39">
        <f t="shared" si="15"/>
        <v>10000</v>
      </c>
      <c r="J372" s="39">
        <f t="shared" si="15"/>
        <v>20000</v>
      </c>
    </row>
    <row r="373" spans="1:10" ht="14.25">
      <c r="A373" s="18"/>
      <c r="B373" s="18"/>
      <c r="C373" s="18"/>
      <c r="D373" s="18">
        <v>322</v>
      </c>
      <c r="E373" s="18"/>
      <c r="F373" s="18"/>
      <c r="G373" s="19" t="s">
        <v>197</v>
      </c>
      <c r="H373" s="39">
        <f t="shared" si="15"/>
        <v>10000</v>
      </c>
      <c r="I373" s="39">
        <f t="shared" si="15"/>
        <v>10000</v>
      </c>
      <c r="J373" s="39">
        <f t="shared" si="15"/>
        <v>20000</v>
      </c>
    </row>
    <row r="374" spans="1:10" ht="14.25">
      <c r="A374" s="15"/>
      <c r="B374" s="15"/>
      <c r="C374" s="15"/>
      <c r="D374" s="15"/>
      <c r="E374" s="15">
        <v>3221</v>
      </c>
      <c r="F374" s="15"/>
      <c r="G374" s="16" t="s">
        <v>226</v>
      </c>
      <c r="H374" s="40">
        <f>H375+H376</f>
        <v>10000</v>
      </c>
      <c r="I374" s="40">
        <f>I375+I376</f>
        <v>10000</v>
      </c>
      <c r="J374" s="40">
        <f>J375+J376</f>
        <v>20000</v>
      </c>
    </row>
    <row r="375" spans="1:10" ht="14.25">
      <c r="A375" s="15" t="s">
        <v>571</v>
      </c>
      <c r="B375" s="15"/>
      <c r="C375" s="15"/>
      <c r="D375" s="15"/>
      <c r="E375" s="15"/>
      <c r="F375" s="15">
        <v>322152</v>
      </c>
      <c r="G375" s="16" t="s">
        <v>297</v>
      </c>
      <c r="H375" s="40">
        <v>6000</v>
      </c>
      <c r="I375" s="40">
        <v>14000</v>
      </c>
      <c r="J375" s="40">
        <v>20000</v>
      </c>
    </row>
    <row r="376" spans="1:10" ht="14.25">
      <c r="A376" s="15" t="s">
        <v>298</v>
      </c>
      <c r="B376" s="15"/>
      <c r="C376" s="15"/>
      <c r="D376" s="15"/>
      <c r="E376" s="15"/>
      <c r="F376" s="15">
        <v>322192</v>
      </c>
      <c r="G376" s="16" t="s">
        <v>198</v>
      </c>
      <c r="H376" s="40">
        <v>4000</v>
      </c>
      <c r="I376" s="40">
        <v>-4000</v>
      </c>
      <c r="J376" s="40">
        <v>0</v>
      </c>
    </row>
    <row r="377" spans="1:10" ht="14.25">
      <c r="A377" s="15"/>
      <c r="B377" s="15"/>
      <c r="C377" s="15"/>
      <c r="D377" s="15"/>
      <c r="E377" s="15"/>
      <c r="F377" s="15"/>
      <c r="G377" s="16"/>
      <c r="H377" s="40"/>
      <c r="I377" s="40"/>
      <c r="J377" s="40"/>
    </row>
    <row r="378" spans="1:10" ht="14.25">
      <c r="A378" s="15"/>
      <c r="B378" s="15"/>
      <c r="C378" s="15"/>
      <c r="D378" s="15"/>
      <c r="E378" s="15"/>
      <c r="F378" s="15"/>
      <c r="G378" s="16"/>
      <c r="H378" s="40"/>
      <c r="I378" s="40"/>
      <c r="J378" s="40"/>
    </row>
    <row r="379" spans="1:10" ht="14.25">
      <c r="A379" s="18"/>
      <c r="B379" s="18"/>
      <c r="C379" s="18"/>
      <c r="D379" s="18"/>
      <c r="E379" s="18"/>
      <c r="F379" s="18"/>
      <c r="G379" s="19" t="s">
        <v>463</v>
      </c>
      <c r="H379" s="39">
        <f>H381+H391+H402</f>
        <v>152000</v>
      </c>
      <c r="I379" s="39">
        <f>I381+I391+I402</f>
        <v>30000</v>
      </c>
      <c r="J379" s="39">
        <f>J381+J391+J402</f>
        <v>182000</v>
      </c>
    </row>
    <row r="380" spans="1:10" ht="14.25">
      <c r="A380" s="18"/>
      <c r="B380" s="18"/>
      <c r="C380" s="18"/>
      <c r="D380" s="18"/>
      <c r="E380" s="18"/>
      <c r="F380" s="18"/>
      <c r="G380" s="19" t="s">
        <v>627</v>
      </c>
      <c r="H380" s="39"/>
      <c r="I380" s="39"/>
      <c r="J380" s="39"/>
    </row>
    <row r="381" spans="1:10" ht="14.25">
      <c r="A381" s="18"/>
      <c r="B381" s="18"/>
      <c r="C381" s="18"/>
      <c r="D381" s="18"/>
      <c r="E381" s="18"/>
      <c r="F381" s="18"/>
      <c r="G381" s="19" t="s">
        <v>521</v>
      </c>
      <c r="H381" s="39">
        <f aca="true" t="shared" si="16" ref="H381:J382">H382</f>
        <v>50000</v>
      </c>
      <c r="I381" s="39">
        <f t="shared" si="16"/>
        <v>-50000</v>
      </c>
      <c r="J381" s="39">
        <f t="shared" si="16"/>
        <v>0</v>
      </c>
    </row>
    <row r="382" spans="1:10" s="2" customFormat="1" ht="15">
      <c r="A382" s="18"/>
      <c r="B382" s="18"/>
      <c r="C382" s="18"/>
      <c r="D382" s="18"/>
      <c r="E382" s="18"/>
      <c r="F382" s="18"/>
      <c r="G382" s="19" t="s">
        <v>464</v>
      </c>
      <c r="H382" s="39">
        <f t="shared" si="16"/>
        <v>50000</v>
      </c>
      <c r="I382" s="39">
        <f t="shared" si="16"/>
        <v>-50000</v>
      </c>
      <c r="J382" s="39">
        <f t="shared" si="16"/>
        <v>0</v>
      </c>
    </row>
    <row r="383" spans="1:10" ht="14.25">
      <c r="A383" s="18"/>
      <c r="B383" s="18"/>
      <c r="C383" s="18">
        <v>51</v>
      </c>
      <c r="D383" s="18"/>
      <c r="E383" s="18"/>
      <c r="F383" s="18"/>
      <c r="G383" s="19" t="s">
        <v>299</v>
      </c>
      <c r="H383" s="39">
        <f>H386</f>
        <v>50000</v>
      </c>
      <c r="I383" s="39">
        <f>I386</f>
        <v>-50000</v>
      </c>
      <c r="J383" s="39">
        <f>J386</f>
        <v>0</v>
      </c>
    </row>
    <row r="384" spans="1:10" ht="14.25">
      <c r="A384" s="18"/>
      <c r="B384" s="18"/>
      <c r="C384" s="18"/>
      <c r="D384" s="18">
        <v>516</v>
      </c>
      <c r="E384" s="18"/>
      <c r="F384" s="18"/>
      <c r="G384" s="19" t="s">
        <v>302</v>
      </c>
      <c r="H384" s="39"/>
      <c r="I384" s="39"/>
      <c r="J384" s="39"/>
    </row>
    <row r="385" spans="1:10" ht="14.25">
      <c r="A385" s="18"/>
      <c r="B385" s="18"/>
      <c r="C385" s="18"/>
      <c r="D385" s="18"/>
      <c r="E385" s="18"/>
      <c r="F385" s="18"/>
      <c r="G385" s="19" t="s">
        <v>303</v>
      </c>
      <c r="H385" s="39"/>
      <c r="I385" s="39"/>
      <c r="J385" s="39"/>
    </row>
    <row r="386" spans="1:10" ht="14.25">
      <c r="A386" s="18"/>
      <c r="B386" s="18"/>
      <c r="C386" s="18"/>
      <c r="D386" s="18"/>
      <c r="E386" s="18"/>
      <c r="F386" s="18"/>
      <c r="G386" s="19" t="s">
        <v>300</v>
      </c>
      <c r="H386" s="39">
        <f>H389</f>
        <v>50000</v>
      </c>
      <c r="I386" s="39">
        <f>I389</f>
        <v>-50000</v>
      </c>
      <c r="J386" s="39">
        <f>J389</f>
        <v>0</v>
      </c>
    </row>
    <row r="387" spans="1:10" ht="14.25">
      <c r="A387" s="15" t="s">
        <v>306</v>
      </c>
      <c r="B387" s="15"/>
      <c r="C387" s="15"/>
      <c r="D387" s="15"/>
      <c r="E387" s="15">
        <v>5161</v>
      </c>
      <c r="F387" s="15"/>
      <c r="G387" s="16" t="s">
        <v>301</v>
      </c>
      <c r="H387" s="40"/>
      <c r="I387" s="40"/>
      <c r="J387" s="40"/>
    </row>
    <row r="388" spans="1:10" ht="14.25">
      <c r="A388" s="15"/>
      <c r="B388" s="15"/>
      <c r="C388" s="15"/>
      <c r="D388" s="15"/>
      <c r="E388" s="15"/>
      <c r="F388" s="15"/>
      <c r="G388" s="16" t="s">
        <v>303</v>
      </c>
      <c r="H388" s="40"/>
      <c r="I388" s="40"/>
      <c r="J388" s="40"/>
    </row>
    <row r="389" spans="1:10" ht="14.25">
      <c r="A389" s="15"/>
      <c r="B389" s="15"/>
      <c r="C389" s="15"/>
      <c r="D389" s="15"/>
      <c r="E389" s="15"/>
      <c r="F389" s="15"/>
      <c r="G389" s="16" t="s">
        <v>304</v>
      </c>
      <c r="H389" s="40">
        <v>50000</v>
      </c>
      <c r="I389" s="40">
        <v>-50000</v>
      </c>
      <c r="J389" s="40">
        <v>0</v>
      </c>
    </row>
    <row r="390" spans="1:10" ht="14.25">
      <c r="A390" s="15"/>
      <c r="B390" s="15"/>
      <c r="C390" s="15"/>
      <c r="D390" s="15"/>
      <c r="E390" s="15"/>
      <c r="F390" s="15"/>
      <c r="G390" s="16"/>
      <c r="H390" s="40"/>
      <c r="I390" s="40"/>
      <c r="J390" s="40"/>
    </row>
    <row r="391" spans="1:10" s="2" customFormat="1" ht="15">
      <c r="A391" s="18"/>
      <c r="B391" s="18"/>
      <c r="C391" s="18"/>
      <c r="D391" s="18"/>
      <c r="E391" s="18"/>
      <c r="F391" s="18"/>
      <c r="G391" s="19" t="s">
        <v>522</v>
      </c>
      <c r="H391" s="39">
        <f>H392</f>
        <v>32000</v>
      </c>
      <c r="I391" s="39">
        <f>I392</f>
        <v>80000</v>
      </c>
      <c r="J391" s="39">
        <f>J392</f>
        <v>112000</v>
      </c>
    </row>
    <row r="392" spans="1:10" s="2" customFormat="1" ht="15">
      <c r="A392" s="18"/>
      <c r="B392" s="18"/>
      <c r="C392" s="18"/>
      <c r="D392" s="18"/>
      <c r="E392" s="18"/>
      <c r="F392" s="18"/>
      <c r="G392" s="19" t="s">
        <v>465</v>
      </c>
      <c r="H392" s="39">
        <f>H393+H396</f>
        <v>32000</v>
      </c>
      <c r="I392" s="39">
        <f>I393+I396</f>
        <v>80000</v>
      </c>
      <c r="J392" s="39">
        <f>J393+J396</f>
        <v>112000</v>
      </c>
    </row>
    <row r="393" spans="1:10" s="2" customFormat="1" ht="15">
      <c r="A393" s="18"/>
      <c r="B393" s="18"/>
      <c r="C393" s="18">
        <v>32</v>
      </c>
      <c r="D393" s="18"/>
      <c r="E393" s="18"/>
      <c r="F393" s="18"/>
      <c r="G393" s="19" t="s">
        <v>438</v>
      </c>
      <c r="H393" s="39">
        <f aca="true" t="shared" si="17" ref="H393:J394">H394</f>
        <v>12000</v>
      </c>
      <c r="I393" s="39">
        <f t="shared" si="17"/>
        <v>0</v>
      </c>
      <c r="J393" s="39">
        <f t="shared" si="17"/>
        <v>12000</v>
      </c>
    </row>
    <row r="394" spans="1:10" s="2" customFormat="1" ht="15">
      <c r="A394" s="18"/>
      <c r="B394" s="18"/>
      <c r="C394" s="18"/>
      <c r="D394" s="18">
        <v>323</v>
      </c>
      <c r="E394" s="18"/>
      <c r="F394" s="18"/>
      <c r="G394" s="19" t="s">
        <v>245</v>
      </c>
      <c r="H394" s="39">
        <f t="shared" si="17"/>
        <v>12000</v>
      </c>
      <c r="I394" s="39">
        <f t="shared" si="17"/>
        <v>0</v>
      </c>
      <c r="J394" s="39">
        <f t="shared" si="17"/>
        <v>12000</v>
      </c>
    </row>
    <row r="395" spans="1:10" ht="14.25">
      <c r="A395" s="15" t="s">
        <v>572</v>
      </c>
      <c r="B395" s="15"/>
      <c r="C395" s="15"/>
      <c r="D395" s="15"/>
      <c r="E395" s="15">
        <v>3236</v>
      </c>
      <c r="F395" s="15"/>
      <c r="G395" s="16" t="s">
        <v>439</v>
      </c>
      <c r="H395" s="40">
        <v>12000</v>
      </c>
      <c r="I395" s="40">
        <v>0</v>
      </c>
      <c r="J395" s="40">
        <v>12000</v>
      </c>
    </row>
    <row r="396" spans="1:10" s="2" customFormat="1" ht="15">
      <c r="A396" s="18"/>
      <c r="B396" s="18"/>
      <c r="C396" s="18"/>
      <c r="D396" s="18"/>
      <c r="E396" s="18"/>
      <c r="F396" s="18"/>
      <c r="G396" s="19" t="s">
        <v>466</v>
      </c>
      <c r="H396" s="39">
        <f>H397</f>
        <v>20000</v>
      </c>
      <c r="I396" s="39">
        <f>I397</f>
        <v>80000</v>
      </c>
      <c r="J396" s="39">
        <f>J397</f>
        <v>100000</v>
      </c>
    </row>
    <row r="397" spans="1:10" s="2" customFormat="1" ht="15">
      <c r="A397" s="18"/>
      <c r="B397" s="18"/>
      <c r="C397" s="18">
        <v>41</v>
      </c>
      <c r="D397" s="18"/>
      <c r="E397" s="18"/>
      <c r="F397" s="18"/>
      <c r="G397" s="19" t="s">
        <v>330</v>
      </c>
      <c r="H397" s="39">
        <f>H399</f>
        <v>20000</v>
      </c>
      <c r="I397" s="39">
        <f>I399</f>
        <v>80000</v>
      </c>
      <c r="J397" s="39">
        <f>J399</f>
        <v>100000</v>
      </c>
    </row>
    <row r="398" spans="1:10" s="2" customFormat="1" ht="15">
      <c r="A398" s="18"/>
      <c r="B398" s="18"/>
      <c r="C398" s="18"/>
      <c r="D398" s="18"/>
      <c r="E398" s="18"/>
      <c r="F398" s="18"/>
      <c r="G398" s="19" t="s">
        <v>290</v>
      </c>
      <c r="H398" s="39"/>
      <c r="I398" s="39"/>
      <c r="J398" s="39"/>
    </row>
    <row r="399" spans="1:10" s="2" customFormat="1" ht="15">
      <c r="A399" s="18"/>
      <c r="B399" s="18"/>
      <c r="C399" s="18"/>
      <c r="D399" s="18">
        <v>411</v>
      </c>
      <c r="E399" s="18"/>
      <c r="F399" s="18"/>
      <c r="G399" s="19" t="s">
        <v>440</v>
      </c>
      <c r="H399" s="39">
        <f>H400</f>
        <v>20000</v>
      </c>
      <c r="I399" s="39">
        <f>I400</f>
        <v>80000</v>
      </c>
      <c r="J399" s="39">
        <f>J400</f>
        <v>100000</v>
      </c>
    </row>
    <row r="400" spans="1:10" ht="14.25">
      <c r="A400" s="15" t="s">
        <v>305</v>
      </c>
      <c r="B400" s="15"/>
      <c r="C400" s="15"/>
      <c r="D400" s="15"/>
      <c r="E400" s="15">
        <v>4111</v>
      </c>
      <c r="F400" s="15"/>
      <c r="G400" s="16" t="s">
        <v>497</v>
      </c>
      <c r="H400" s="40">
        <v>20000</v>
      </c>
      <c r="I400" s="40">
        <v>80000</v>
      </c>
      <c r="J400" s="40">
        <v>100000</v>
      </c>
    </row>
    <row r="401" spans="1:10" ht="14.25">
      <c r="A401" s="15"/>
      <c r="B401" s="15"/>
      <c r="C401" s="15"/>
      <c r="D401" s="15"/>
      <c r="E401" s="15"/>
      <c r="F401" s="15"/>
      <c r="G401" s="16"/>
      <c r="H401" s="40"/>
      <c r="I401" s="40"/>
      <c r="J401" s="40"/>
    </row>
    <row r="402" spans="1:10" ht="14.25">
      <c r="A402" s="18"/>
      <c r="B402" s="18"/>
      <c r="C402" s="18"/>
      <c r="D402" s="18"/>
      <c r="E402" s="18"/>
      <c r="F402" s="18"/>
      <c r="G402" s="19" t="s">
        <v>523</v>
      </c>
      <c r="H402" s="39">
        <f>H404</f>
        <v>70000</v>
      </c>
      <c r="I402" s="39">
        <f>I404</f>
        <v>0</v>
      </c>
      <c r="J402" s="39">
        <f>J404</f>
        <v>70000</v>
      </c>
    </row>
    <row r="403" spans="1:10" ht="14.25">
      <c r="A403" s="18"/>
      <c r="B403" s="18"/>
      <c r="C403" s="18"/>
      <c r="D403" s="18"/>
      <c r="E403" s="18"/>
      <c r="F403" s="18"/>
      <c r="G403" s="19" t="s">
        <v>467</v>
      </c>
      <c r="H403" s="39">
        <f aca="true" t="shared" si="18" ref="H403:J405">H404</f>
        <v>70000</v>
      </c>
      <c r="I403" s="39">
        <f t="shared" si="18"/>
        <v>0</v>
      </c>
      <c r="J403" s="39">
        <f t="shared" si="18"/>
        <v>70000</v>
      </c>
    </row>
    <row r="404" spans="1:10" ht="14.25">
      <c r="A404" s="18"/>
      <c r="B404" s="18"/>
      <c r="C404" s="18">
        <v>38</v>
      </c>
      <c r="D404" s="18"/>
      <c r="E404" s="18"/>
      <c r="F404" s="18"/>
      <c r="G404" s="19" t="s">
        <v>419</v>
      </c>
      <c r="H404" s="39">
        <f t="shared" si="18"/>
        <v>70000</v>
      </c>
      <c r="I404" s="39">
        <f t="shared" si="18"/>
        <v>0</v>
      </c>
      <c r="J404" s="39">
        <f t="shared" si="18"/>
        <v>70000</v>
      </c>
    </row>
    <row r="405" spans="1:10" ht="14.25">
      <c r="A405" s="18"/>
      <c r="B405" s="18"/>
      <c r="C405" s="18"/>
      <c r="D405" s="18">
        <v>381</v>
      </c>
      <c r="E405" s="18"/>
      <c r="F405" s="18"/>
      <c r="G405" s="19" t="s">
        <v>296</v>
      </c>
      <c r="H405" s="39">
        <f t="shared" si="18"/>
        <v>70000</v>
      </c>
      <c r="I405" s="39">
        <f t="shared" si="18"/>
        <v>0</v>
      </c>
      <c r="J405" s="39">
        <f t="shared" si="18"/>
        <v>70000</v>
      </c>
    </row>
    <row r="406" spans="1:10" ht="14.25">
      <c r="A406" s="15" t="s">
        <v>573</v>
      </c>
      <c r="B406" s="15"/>
      <c r="C406" s="15"/>
      <c r="D406" s="15"/>
      <c r="E406" s="15">
        <v>3811</v>
      </c>
      <c r="F406" s="15"/>
      <c r="G406" s="16" t="s">
        <v>498</v>
      </c>
      <c r="H406" s="40">
        <v>70000</v>
      </c>
      <c r="I406" s="40">
        <v>0</v>
      </c>
      <c r="J406" s="40">
        <v>70000</v>
      </c>
    </row>
    <row r="407" spans="1:10" ht="14.25">
      <c r="A407" s="15"/>
      <c r="B407" s="15"/>
      <c r="C407" s="15"/>
      <c r="D407" s="15"/>
      <c r="E407" s="15"/>
      <c r="F407" s="15"/>
      <c r="G407" s="16"/>
      <c r="H407" s="40"/>
      <c r="I407" s="40"/>
      <c r="J407" s="40"/>
    </row>
    <row r="408" spans="1:10" ht="14.25">
      <c r="A408" s="15"/>
      <c r="B408" s="15"/>
      <c r="C408" s="15"/>
      <c r="D408" s="15"/>
      <c r="E408" s="15"/>
      <c r="F408" s="15"/>
      <c r="G408" s="16"/>
      <c r="H408" s="40"/>
      <c r="I408" s="40"/>
      <c r="J408" s="40"/>
    </row>
    <row r="409" spans="1:10" ht="14.25">
      <c r="A409" s="18"/>
      <c r="B409" s="18"/>
      <c r="C409" s="18"/>
      <c r="D409" s="18"/>
      <c r="E409" s="18"/>
      <c r="F409" s="18"/>
      <c r="G409" s="19" t="s">
        <v>468</v>
      </c>
      <c r="H409" s="39">
        <f>H411+H437+H483</f>
        <v>2112850</v>
      </c>
      <c r="I409" s="39">
        <f>I411+I437+I483</f>
        <v>674341</v>
      </c>
      <c r="J409" s="39">
        <f>J411+J437+J483</f>
        <v>2787191</v>
      </c>
    </row>
    <row r="410" spans="1:10" ht="14.25">
      <c r="A410" s="18"/>
      <c r="B410" s="18"/>
      <c r="C410" s="18"/>
      <c r="D410" s="18"/>
      <c r="E410" s="18"/>
      <c r="F410" s="18"/>
      <c r="G410" s="19" t="s">
        <v>627</v>
      </c>
      <c r="H410" s="39"/>
      <c r="I410" s="39"/>
      <c r="J410" s="39"/>
    </row>
    <row r="411" spans="1:10" ht="14.25">
      <c r="A411" s="18"/>
      <c r="B411" s="18"/>
      <c r="C411" s="18"/>
      <c r="D411" s="18"/>
      <c r="E411" s="18"/>
      <c r="F411" s="18"/>
      <c r="G411" s="19" t="s">
        <v>524</v>
      </c>
      <c r="H411" s="39">
        <f>H412+H418+H424+H430</f>
        <v>100000</v>
      </c>
      <c r="I411" s="39">
        <f>I412+I418+I424+I430</f>
        <v>-26600</v>
      </c>
      <c r="J411" s="39">
        <f>J412+J418+J424+J430</f>
        <v>73400</v>
      </c>
    </row>
    <row r="412" spans="1:10" ht="14.25">
      <c r="A412" s="18"/>
      <c r="B412" s="18"/>
      <c r="C412" s="18"/>
      <c r="D412" s="18"/>
      <c r="E412" s="18"/>
      <c r="F412" s="18"/>
      <c r="G412" s="19" t="s">
        <v>499</v>
      </c>
      <c r="H412" s="39">
        <f>H413</f>
        <v>60000</v>
      </c>
      <c r="I412" s="39">
        <f>I413</f>
        <v>-28900</v>
      </c>
      <c r="J412" s="39">
        <f>J413</f>
        <v>31100</v>
      </c>
    </row>
    <row r="413" spans="1:10" ht="14.25">
      <c r="A413" s="18"/>
      <c r="B413" s="18"/>
      <c r="C413" s="18">
        <v>32</v>
      </c>
      <c r="D413" s="18"/>
      <c r="E413" s="18"/>
      <c r="F413" s="18"/>
      <c r="G413" s="19" t="s">
        <v>196</v>
      </c>
      <c r="H413" s="39">
        <f>H416+H414</f>
        <v>60000</v>
      </c>
      <c r="I413" s="39">
        <f>I416+I414</f>
        <v>-28900</v>
      </c>
      <c r="J413" s="39">
        <f>J416+J414</f>
        <v>31100</v>
      </c>
    </row>
    <row r="414" spans="1:10" ht="14.25">
      <c r="A414" s="18"/>
      <c r="B414" s="18"/>
      <c r="C414" s="18"/>
      <c r="D414" s="18">
        <v>322</v>
      </c>
      <c r="E414" s="18"/>
      <c r="F414" s="18"/>
      <c r="G414" s="19" t="s">
        <v>197</v>
      </c>
      <c r="H414" s="39">
        <f>H415</f>
        <v>10000</v>
      </c>
      <c r="I414" s="39">
        <f>I415</f>
        <v>-10000</v>
      </c>
      <c r="J414" s="39">
        <f>J415</f>
        <v>0</v>
      </c>
    </row>
    <row r="415" spans="1:10" ht="14.25">
      <c r="A415" s="15" t="s">
        <v>574</v>
      </c>
      <c r="B415" s="15"/>
      <c r="C415" s="15"/>
      <c r="D415" s="15"/>
      <c r="E415" s="15">
        <v>3224</v>
      </c>
      <c r="F415" s="15"/>
      <c r="G415" s="16" t="s">
        <v>307</v>
      </c>
      <c r="H415" s="40">
        <v>10000</v>
      </c>
      <c r="I415" s="40">
        <v>-10000</v>
      </c>
      <c r="J415" s="40">
        <v>0</v>
      </c>
    </row>
    <row r="416" spans="1:10" s="2" customFormat="1" ht="15">
      <c r="A416" s="18"/>
      <c r="B416" s="18"/>
      <c r="C416" s="18"/>
      <c r="D416" s="18">
        <v>323</v>
      </c>
      <c r="E416" s="18"/>
      <c r="F416" s="18"/>
      <c r="G416" s="19" t="s">
        <v>245</v>
      </c>
      <c r="H416" s="39">
        <f>H417</f>
        <v>50000</v>
      </c>
      <c r="I416" s="39">
        <f>I417</f>
        <v>-18900</v>
      </c>
      <c r="J416" s="39">
        <f>J417</f>
        <v>31100</v>
      </c>
    </row>
    <row r="417" spans="1:10" ht="14.25">
      <c r="A417" s="15" t="s">
        <v>575</v>
      </c>
      <c r="B417" s="15"/>
      <c r="C417" s="15"/>
      <c r="D417" s="15"/>
      <c r="E417" s="15">
        <v>3232</v>
      </c>
      <c r="F417" s="15"/>
      <c r="G417" s="16" t="s">
        <v>308</v>
      </c>
      <c r="H417" s="40">
        <v>50000</v>
      </c>
      <c r="I417" s="40">
        <v>-18900</v>
      </c>
      <c r="J417" s="40">
        <v>31100</v>
      </c>
    </row>
    <row r="418" spans="1:10" s="2" customFormat="1" ht="15">
      <c r="A418" s="18"/>
      <c r="B418" s="18"/>
      <c r="C418" s="18"/>
      <c r="D418" s="18"/>
      <c r="E418" s="18"/>
      <c r="F418" s="18"/>
      <c r="G418" s="19" t="s">
        <v>469</v>
      </c>
      <c r="H418" s="39">
        <f aca="true" t="shared" si="19" ref="H418:J419">H419</f>
        <v>40000</v>
      </c>
      <c r="I418" s="39">
        <f t="shared" si="19"/>
        <v>-11000</v>
      </c>
      <c r="J418" s="39">
        <f t="shared" si="19"/>
        <v>29000</v>
      </c>
    </row>
    <row r="419" spans="1:10" s="2" customFormat="1" ht="15">
      <c r="A419" s="18"/>
      <c r="B419" s="18"/>
      <c r="C419" s="18"/>
      <c r="D419" s="18"/>
      <c r="E419" s="18"/>
      <c r="F419" s="18"/>
      <c r="G419" s="19" t="s">
        <v>500</v>
      </c>
      <c r="H419" s="39">
        <f t="shared" si="19"/>
        <v>40000</v>
      </c>
      <c r="I419" s="39">
        <f t="shared" si="19"/>
        <v>-11000</v>
      </c>
      <c r="J419" s="39">
        <f t="shared" si="19"/>
        <v>29000</v>
      </c>
    </row>
    <row r="420" spans="1:10" s="2" customFormat="1" ht="15">
      <c r="A420" s="18"/>
      <c r="B420" s="18"/>
      <c r="C420" s="18">
        <v>42</v>
      </c>
      <c r="D420" s="18"/>
      <c r="E420" s="18"/>
      <c r="F420" s="18"/>
      <c r="G420" s="19" t="s">
        <v>424</v>
      </c>
      <c r="H420" s="39">
        <f>H422</f>
        <v>40000</v>
      </c>
      <c r="I420" s="39">
        <f>I422</f>
        <v>-11000</v>
      </c>
      <c r="J420" s="39">
        <f>J422</f>
        <v>29000</v>
      </c>
    </row>
    <row r="421" spans="1:10" s="2" customFormat="1" ht="15">
      <c r="A421" s="18"/>
      <c r="B421" s="18"/>
      <c r="C421" s="18"/>
      <c r="D421" s="18"/>
      <c r="E421" s="18"/>
      <c r="F421" s="18"/>
      <c r="G421" s="19" t="s">
        <v>290</v>
      </c>
      <c r="H421" s="39"/>
      <c r="I421" s="39"/>
      <c r="J421" s="39"/>
    </row>
    <row r="422" spans="1:10" s="2" customFormat="1" ht="15">
      <c r="A422" s="18"/>
      <c r="B422" s="18"/>
      <c r="C422" s="18"/>
      <c r="D422" s="18">
        <v>421</v>
      </c>
      <c r="E422" s="18"/>
      <c r="F422" s="18"/>
      <c r="G422" s="19" t="s">
        <v>312</v>
      </c>
      <c r="H422" s="39">
        <f>H423</f>
        <v>40000</v>
      </c>
      <c r="I422" s="39">
        <f>I423</f>
        <v>-11000</v>
      </c>
      <c r="J422" s="39">
        <f>J423</f>
        <v>29000</v>
      </c>
    </row>
    <row r="423" spans="1:10" ht="14.25">
      <c r="A423" s="15" t="s">
        <v>576</v>
      </c>
      <c r="B423" s="15"/>
      <c r="C423" s="15"/>
      <c r="D423" s="15"/>
      <c r="E423" s="15">
        <v>4212</v>
      </c>
      <c r="F423" s="15"/>
      <c r="G423" s="16" t="s">
        <v>421</v>
      </c>
      <c r="H423" s="40">
        <v>40000</v>
      </c>
      <c r="I423" s="40">
        <v>-11000</v>
      </c>
      <c r="J423" s="40">
        <v>29000</v>
      </c>
    </row>
    <row r="424" spans="1:10" ht="14.25">
      <c r="A424" s="15"/>
      <c r="B424" s="18"/>
      <c r="C424" s="18"/>
      <c r="D424" s="18"/>
      <c r="E424" s="18"/>
      <c r="F424" s="18"/>
      <c r="G424" s="19" t="s">
        <v>641</v>
      </c>
      <c r="H424" s="39">
        <f aca="true" t="shared" si="20" ref="H424:J425">H425</f>
        <v>0</v>
      </c>
      <c r="I424" s="39">
        <f t="shared" si="20"/>
        <v>3000</v>
      </c>
      <c r="J424" s="39">
        <f t="shared" si="20"/>
        <v>3000</v>
      </c>
    </row>
    <row r="425" spans="1:10" ht="14.25">
      <c r="A425" s="15"/>
      <c r="B425" s="18"/>
      <c r="C425" s="18"/>
      <c r="D425" s="18"/>
      <c r="E425" s="18"/>
      <c r="F425" s="18"/>
      <c r="G425" s="19" t="s">
        <v>644</v>
      </c>
      <c r="H425" s="39">
        <f t="shared" si="20"/>
        <v>0</v>
      </c>
      <c r="I425" s="39">
        <f t="shared" si="20"/>
        <v>3000</v>
      </c>
      <c r="J425" s="39">
        <f t="shared" si="20"/>
        <v>3000</v>
      </c>
    </row>
    <row r="426" spans="1:10" ht="14.25">
      <c r="A426" s="15"/>
      <c r="B426" s="18"/>
      <c r="C426" s="18">
        <v>42</v>
      </c>
      <c r="D426" s="18"/>
      <c r="E426" s="18"/>
      <c r="F426" s="18"/>
      <c r="G426" s="19" t="s">
        <v>424</v>
      </c>
      <c r="H426" s="39">
        <f>H428</f>
        <v>0</v>
      </c>
      <c r="I426" s="39">
        <f>I428</f>
        <v>3000</v>
      </c>
      <c r="J426" s="39">
        <f>J428</f>
        <v>3000</v>
      </c>
    </row>
    <row r="427" spans="1:10" ht="14.25">
      <c r="A427" s="15"/>
      <c r="B427" s="18"/>
      <c r="C427" s="18"/>
      <c r="D427" s="18"/>
      <c r="E427" s="18"/>
      <c r="F427" s="18"/>
      <c r="G427" s="19" t="s">
        <v>290</v>
      </c>
      <c r="H427" s="39"/>
      <c r="I427" s="39"/>
      <c r="J427" s="39"/>
    </row>
    <row r="428" spans="1:10" ht="14.25">
      <c r="A428" s="15"/>
      <c r="B428" s="18"/>
      <c r="C428" s="18"/>
      <c r="D428" s="18">
        <v>422</v>
      </c>
      <c r="E428" s="18"/>
      <c r="F428" s="18"/>
      <c r="G428" s="19" t="s">
        <v>642</v>
      </c>
      <c r="H428" s="39">
        <f>H429</f>
        <v>0</v>
      </c>
      <c r="I428" s="39">
        <f>I429</f>
        <v>3000</v>
      </c>
      <c r="J428" s="39">
        <f>J429</f>
        <v>3000</v>
      </c>
    </row>
    <row r="429" spans="1:10" ht="14.25">
      <c r="A429" s="15" t="s">
        <v>721</v>
      </c>
      <c r="B429" s="15"/>
      <c r="C429" s="15"/>
      <c r="D429" s="15"/>
      <c r="E429" s="15">
        <v>4227</v>
      </c>
      <c r="F429" s="15"/>
      <c r="G429" s="16" t="s">
        <v>643</v>
      </c>
      <c r="H429" s="40">
        <v>0</v>
      </c>
      <c r="I429" s="40">
        <v>3000</v>
      </c>
      <c r="J429" s="40">
        <v>3000</v>
      </c>
    </row>
    <row r="430" spans="1:10" ht="14.25">
      <c r="A430" s="15"/>
      <c r="B430" s="18"/>
      <c r="C430" s="18"/>
      <c r="D430" s="18"/>
      <c r="E430" s="18"/>
      <c r="F430" s="18"/>
      <c r="G430" s="19" t="s">
        <v>649</v>
      </c>
      <c r="H430" s="39">
        <f>H431</f>
        <v>0</v>
      </c>
      <c r="I430" s="39">
        <f>I431</f>
        <v>10300</v>
      </c>
      <c r="J430" s="39">
        <f>J431</f>
        <v>10300</v>
      </c>
    </row>
    <row r="431" spans="1:10" ht="14.25">
      <c r="A431" s="15"/>
      <c r="B431" s="18"/>
      <c r="C431" s="18">
        <v>32</v>
      </c>
      <c r="D431" s="18"/>
      <c r="E431" s="18"/>
      <c r="F431" s="18"/>
      <c r="G431" s="19" t="s">
        <v>196</v>
      </c>
      <c r="H431" s="39">
        <f>H434+H432</f>
        <v>0</v>
      </c>
      <c r="I431" s="39">
        <f>I434+I432</f>
        <v>10300</v>
      </c>
      <c r="J431" s="39">
        <f>J434+J432</f>
        <v>10300</v>
      </c>
    </row>
    <row r="432" spans="1:10" ht="14.25">
      <c r="A432" s="15"/>
      <c r="B432" s="18"/>
      <c r="C432" s="18"/>
      <c r="D432" s="18">
        <v>322</v>
      </c>
      <c r="E432" s="18"/>
      <c r="F432" s="18"/>
      <c r="G432" s="19" t="s">
        <v>197</v>
      </c>
      <c r="H432" s="39">
        <f>H433</f>
        <v>0</v>
      </c>
      <c r="I432" s="39">
        <f>I433</f>
        <v>6500</v>
      </c>
      <c r="J432" s="39">
        <f>J433</f>
        <v>6500</v>
      </c>
    </row>
    <row r="433" spans="1:10" ht="14.25">
      <c r="A433" s="15" t="s">
        <v>722</v>
      </c>
      <c r="B433" s="15"/>
      <c r="C433" s="15"/>
      <c r="D433" s="15"/>
      <c r="E433" s="15">
        <v>3224</v>
      </c>
      <c r="F433" s="15"/>
      <c r="G433" s="16" t="s">
        <v>307</v>
      </c>
      <c r="H433" s="40">
        <v>0</v>
      </c>
      <c r="I433" s="40">
        <v>6500</v>
      </c>
      <c r="J433" s="40">
        <v>6500</v>
      </c>
    </row>
    <row r="434" spans="1:10" ht="14.25">
      <c r="A434" s="15"/>
      <c r="B434" s="18"/>
      <c r="C434" s="18"/>
      <c r="D434" s="18">
        <v>323</v>
      </c>
      <c r="E434" s="18"/>
      <c r="F434" s="18"/>
      <c r="G434" s="19" t="s">
        <v>245</v>
      </c>
      <c r="H434" s="39">
        <f>H435</f>
        <v>0</v>
      </c>
      <c r="I434" s="39">
        <f>I435</f>
        <v>3800</v>
      </c>
      <c r="J434" s="39">
        <f>J435</f>
        <v>3800</v>
      </c>
    </row>
    <row r="435" spans="1:10" ht="14.25">
      <c r="A435" s="15" t="s">
        <v>723</v>
      </c>
      <c r="B435" s="15"/>
      <c r="C435" s="15"/>
      <c r="D435" s="15"/>
      <c r="E435" s="15">
        <v>3232</v>
      </c>
      <c r="F435" s="15"/>
      <c r="G435" s="16" t="s">
        <v>308</v>
      </c>
      <c r="H435" s="40">
        <v>0</v>
      </c>
      <c r="I435" s="40">
        <v>3800</v>
      </c>
      <c r="J435" s="40">
        <v>3800</v>
      </c>
    </row>
    <row r="436" spans="1:10" ht="14.25">
      <c r="A436" s="15"/>
      <c r="B436" s="15"/>
      <c r="C436" s="15"/>
      <c r="D436" s="15"/>
      <c r="E436" s="15"/>
      <c r="F436" s="15"/>
      <c r="G436" s="16"/>
      <c r="H436" s="40"/>
      <c r="I436" s="40"/>
      <c r="J436" s="40"/>
    </row>
    <row r="437" spans="1:10" s="2" customFormat="1" ht="15">
      <c r="A437" s="18"/>
      <c r="B437" s="18"/>
      <c r="C437" s="18"/>
      <c r="D437" s="18"/>
      <c r="E437" s="18"/>
      <c r="F437" s="18"/>
      <c r="G437" s="19" t="s">
        <v>525</v>
      </c>
      <c r="H437" s="39">
        <f>H438+H476+H447+H451+H456+H465+H471</f>
        <v>1963850</v>
      </c>
      <c r="I437" s="39">
        <f>I438+I476+I447+I451+I456+I465+I471</f>
        <v>700841</v>
      </c>
      <c r="J437" s="39">
        <f>J438+J476+J447+J451+J456+J465+J471</f>
        <v>2664691</v>
      </c>
    </row>
    <row r="438" spans="1:10" s="2" customFormat="1" ht="15">
      <c r="A438" s="18"/>
      <c r="B438" s="18"/>
      <c r="C438" s="18"/>
      <c r="D438" s="18"/>
      <c r="E438" s="18"/>
      <c r="F438" s="18"/>
      <c r="G438" s="19" t="s">
        <v>676</v>
      </c>
      <c r="H438" s="39">
        <f>H439</f>
        <v>588850</v>
      </c>
      <c r="I438" s="39">
        <f>I439</f>
        <v>504150</v>
      </c>
      <c r="J438" s="39">
        <f>J439</f>
        <v>1093000</v>
      </c>
    </row>
    <row r="439" spans="1:10" ht="14.25">
      <c r="A439" s="18"/>
      <c r="B439" s="18"/>
      <c r="C439" s="18">
        <v>32</v>
      </c>
      <c r="D439" s="18"/>
      <c r="E439" s="18"/>
      <c r="F439" s="18"/>
      <c r="G439" s="19" t="s">
        <v>196</v>
      </c>
      <c r="H439" s="39">
        <f>H442+H440</f>
        <v>588850</v>
      </c>
      <c r="I439" s="39">
        <f>I442+I440</f>
        <v>504150</v>
      </c>
      <c r="J439" s="39">
        <f>J442+J440</f>
        <v>1093000</v>
      </c>
    </row>
    <row r="440" spans="1:10" ht="14.25">
      <c r="A440" s="18"/>
      <c r="B440" s="18"/>
      <c r="C440" s="18"/>
      <c r="D440" s="18">
        <v>322</v>
      </c>
      <c r="E440" s="18"/>
      <c r="F440" s="18"/>
      <c r="G440" s="19" t="s">
        <v>197</v>
      </c>
      <c r="H440" s="39">
        <f>H441</f>
        <v>110850</v>
      </c>
      <c r="I440" s="39">
        <f>I441</f>
        <v>157150</v>
      </c>
      <c r="J440" s="39">
        <f>J441</f>
        <v>268000</v>
      </c>
    </row>
    <row r="441" spans="1:10" ht="14.25">
      <c r="A441" s="15" t="s">
        <v>311</v>
      </c>
      <c r="B441" s="15"/>
      <c r="C441" s="15"/>
      <c r="D441" s="15"/>
      <c r="E441" s="15">
        <v>3224</v>
      </c>
      <c r="F441" s="15"/>
      <c r="G441" s="16" t="s">
        <v>322</v>
      </c>
      <c r="H441" s="40">
        <v>110850</v>
      </c>
      <c r="I441" s="40">
        <v>157150</v>
      </c>
      <c r="J441" s="40">
        <v>268000</v>
      </c>
    </row>
    <row r="442" spans="1:10" ht="14.25">
      <c r="A442" s="18"/>
      <c r="B442" s="18"/>
      <c r="C442" s="18"/>
      <c r="D442" s="18">
        <v>323</v>
      </c>
      <c r="E442" s="18"/>
      <c r="F442" s="18"/>
      <c r="G442" s="19" t="s">
        <v>245</v>
      </c>
      <c r="H442" s="39">
        <f>H443</f>
        <v>478000</v>
      </c>
      <c r="I442" s="39">
        <f>I443</f>
        <v>347000</v>
      </c>
      <c r="J442" s="39">
        <f>J443</f>
        <v>825000</v>
      </c>
    </row>
    <row r="443" spans="1:10" ht="14.25">
      <c r="A443" s="15"/>
      <c r="B443" s="15"/>
      <c r="C443" s="15"/>
      <c r="D443" s="15"/>
      <c r="E443" s="15">
        <v>3232</v>
      </c>
      <c r="F443" s="15"/>
      <c r="G443" s="16" t="s">
        <v>308</v>
      </c>
      <c r="H443" s="40">
        <f>H446+H445</f>
        <v>478000</v>
      </c>
      <c r="I443" s="40">
        <v>347000</v>
      </c>
      <c r="J443" s="40">
        <f>J446+J445</f>
        <v>825000</v>
      </c>
    </row>
    <row r="444" spans="1:10" ht="14.25">
      <c r="A444" s="15" t="s">
        <v>577</v>
      </c>
      <c r="B444" s="15"/>
      <c r="C444" s="15"/>
      <c r="D444" s="15"/>
      <c r="E444" s="15"/>
      <c r="F444" s="15">
        <v>323291</v>
      </c>
      <c r="G444" s="16" t="s">
        <v>308</v>
      </c>
      <c r="H444" s="40"/>
      <c r="I444" s="40"/>
      <c r="J444" s="40"/>
    </row>
    <row r="445" spans="1:10" ht="14.25">
      <c r="A445" s="15"/>
      <c r="B445" s="15"/>
      <c r="C445" s="15"/>
      <c r="D445" s="15"/>
      <c r="E445" s="15"/>
      <c r="F445" s="15"/>
      <c r="G445" s="16" t="s">
        <v>309</v>
      </c>
      <c r="H445" s="40">
        <v>423000</v>
      </c>
      <c r="I445" s="40">
        <v>312000</v>
      </c>
      <c r="J445" s="40">
        <v>735000</v>
      </c>
    </row>
    <row r="446" spans="1:10" ht="14.25">
      <c r="A446" s="15" t="s">
        <v>578</v>
      </c>
      <c r="B446" s="15"/>
      <c r="C446" s="15"/>
      <c r="D446" s="15"/>
      <c r="E446" s="15"/>
      <c r="F446" s="15">
        <v>323292</v>
      </c>
      <c r="G446" s="16" t="s">
        <v>310</v>
      </c>
      <c r="H446" s="40">
        <v>55000</v>
      </c>
      <c r="I446" s="40">
        <v>35000</v>
      </c>
      <c r="J446" s="40">
        <v>90000</v>
      </c>
    </row>
    <row r="447" spans="1:10" ht="14.25">
      <c r="A447" s="18"/>
      <c r="B447" s="18"/>
      <c r="C447" s="18"/>
      <c r="D447" s="18"/>
      <c r="E447" s="18"/>
      <c r="F447" s="18"/>
      <c r="G447" s="19" t="s">
        <v>677</v>
      </c>
      <c r="H447" s="39">
        <f>H448</f>
        <v>0</v>
      </c>
      <c r="I447" s="39">
        <f>I448</f>
        <v>3391</v>
      </c>
      <c r="J447" s="39">
        <f>J448</f>
        <v>3391</v>
      </c>
    </row>
    <row r="448" spans="1:10" ht="14.25">
      <c r="A448" s="18"/>
      <c r="B448" s="18"/>
      <c r="C448" s="18">
        <v>36</v>
      </c>
      <c r="D448" s="18"/>
      <c r="E448" s="18"/>
      <c r="F448" s="18"/>
      <c r="G448" s="19" t="s">
        <v>645</v>
      </c>
      <c r="H448" s="39">
        <f aca="true" t="shared" si="21" ref="H448:J449">H449</f>
        <v>0</v>
      </c>
      <c r="I448" s="39">
        <f t="shared" si="21"/>
        <v>3391</v>
      </c>
      <c r="J448" s="39">
        <f t="shared" si="21"/>
        <v>3391</v>
      </c>
    </row>
    <row r="449" spans="1:10" ht="14.25">
      <c r="A449" s="18"/>
      <c r="B449" s="18"/>
      <c r="C449" s="18"/>
      <c r="D449" s="18">
        <v>363</v>
      </c>
      <c r="E449" s="18"/>
      <c r="F449" s="18"/>
      <c r="G449" s="19" t="s">
        <v>646</v>
      </c>
      <c r="H449" s="39">
        <f t="shared" si="21"/>
        <v>0</v>
      </c>
      <c r="I449" s="39">
        <f t="shared" si="21"/>
        <v>3391</v>
      </c>
      <c r="J449" s="39">
        <f t="shared" si="21"/>
        <v>3391</v>
      </c>
    </row>
    <row r="450" spans="1:10" ht="14.25">
      <c r="A450" s="15" t="s">
        <v>724</v>
      </c>
      <c r="B450" s="15"/>
      <c r="C450" s="15"/>
      <c r="D450" s="15"/>
      <c r="E450" s="15">
        <v>3631</v>
      </c>
      <c r="F450" s="15"/>
      <c r="G450" s="16" t="s">
        <v>647</v>
      </c>
      <c r="H450" s="40">
        <v>0</v>
      </c>
      <c r="I450" s="40">
        <v>3391</v>
      </c>
      <c r="J450" s="40">
        <v>3391</v>
      </c>
    </row>
    <row r="451" spans="1:10" s="2" customFormat="1" ht="15">
      <c r="A451" s="18"/>
      <c r="B451" s="18"/>
      <c r="C451" s="18"/>
      <c r="D451" s="18"/>
      <c r="E451" s="18"/>
      <c r="F451" s="18"/>
      <c r="G451" s="19" t="s">
        <v>470</v>
      </c>
      <c r="H451" s="39">
        <f>H452</f>
        <v>1030000</v>
      </c>
      <c r="I451" s="39">
        <f>I452</f>
        <v>142200</v>
      </c>
      <c r="J451" s="39">
        <f>J452</f>
        <v>1172200</v>
      </c>
    </row>
    <row r="452" spans="1:10" ht="14.25">
      <c r="A452" s="18"/>
      <c r="B452" s="18"/>
      <c r="C452" s="18">
        <v>42</v>
      </c>
      <c r="D452" s="18"/>
      <c r="E452" s="18"/>
      <c r="F452" s="18"/>
      <c r="G452" s="19" t="s">
        <v>291</v>
      </c>
      <c r="H452" s="39">
        <f>H454</f>
        <v>1030000</v>
      </c>
      <c r="I452" s="39">
        <f>I454</f>
        <v>142200</v>
      </c>
      <c r="J452" s="39">
        <f>J454</f>
        <v>1172200</v>
      </c>
    </row>
    <row r="453" spans="1:10" ht="14.25">
      <c r="A453" s="18"/>
      <c r="B453" s="18"/>
      <c r="C453" s="18"/>
      <c r="D453" s="18"/>
      <c r="E453" s="18"/>
      <c r="F453" s="18"/>
      <c r="G453" s="19" t="s">
        <v>292</v>
      </c>
      <c r="H453" s="39"/>
      <c r="I453" s="39"/>
      <c r="J453" s="39"/>
    </row>
    <row r="454" spans="1:10" ht="14.25">
      <c r="A454" s="18"/>
      <c r="B454" s="18"/>
      <c r="C454" s="18"/>
      <c r="D454" s="18">
        <v>421</v>
      </c>
      <c r="E454" s="18"/>
      <c r="F454" s="18"/>
      <c r="G454" s="19" t="s">
        <v>312</v>
      </c>
      <c r="H454" s="39">
        <f>H455</f>
        <v>1030000</v>
      </c>
      <c r="I454" s="39">
        <f>I455</f>
        <v>142200</v>
      </c>
      <c r="J454" s="39">
        <f>J455</f>
        <v>1172200</v>
      </c>
    </row>
    <row r="455" spans="1:10" ht="14.25">
      <c r="A455" s="15" t="s">
        <v>579</v>
      </c>
      <c r="B455" s="15"/>
      <c r="C455" s="15"/>
      <c r="D455" s="15"/>
      <c r="E455" s="15">
        <v>4213</v>
      </c>
      <c r="F455" s="15"/>
      <c r="G455" s="16" t="s">
        <v>501</v>
      </c>
      <c r="H455" s="40">
        <v>1030000</v>
      </c>
      <c r="I455" s="40">
        <v>142200</v>
      </c>
      <c r="J455" s="40">
        <v>1172200</v>
      </c>
    </row>
    <row r="456" spans="1:10" s="2" customFormat="1" ht="15">
      <c r="A456" s="18"/>
      <c r="B456" s="18"/>
      <c r="C456" s="18"/>
      <c r="D456" s="18"/>
      <c r="E456" s="18"/>
      <c r="F456" s="18"/>
      <c r="G456" s="19" t="s">
        <v>669</v>
      </c>
      <c r="H456" s="39">
        <f>H457+H461</f>
        <v>125000</v>
      </c>
      <c r="I456" s="39">
        <f>I457+I461</f>
        <v>36200</v>
      </c>
      <c r="J456" s="39">
        <f>J457+J461</f>
        <v>161200</v>
      </c>
    </row>
    <row r="457" spans="1:10" ht="14.25">
      <c r="A457" s="18"/>
      <c r="B457" s="18"/>
      <c r="C457" s="18">
        <v>42</v>
      </c>
      <c r="D457" s="18"/>
      <c r="E457" s="18"/>
      <c r="F457" s="18"/>
      <c r="G457" s="19" t="s">
        <v>291</v>
      </c>
      <c r="H457" s="39">
        <f>H459</f>
        <v>125000</v>
      </c>
      <c r="I457" s="39">
        <f>I459</f>
        <v>25000</v>
      </c>
      <c r="J457" s="39">
        <f>J459</f>
        <v>150000</v>
      </c>
    </row>
    <row r="458" spans="1:10" ht="14.25">
      <c r="A458" s="18"/>
      <c r="B458" s="18"/>
      <c r="C458" s="18"/>
      <c r="D458" s="18"/>
      <c r="E458" s="18"/>
      <c r="F458" s="18"/>
      <c r="G458" s="19" t="s">
        <v>292</v>
      </c>
      <c r="H458" s="39"/>
      <c r="I458" s="39"/>
      <c r="J458" s="39"/>
    </row>
    <row r="459" spans="1:10" ht="14.25">
      <c r="A459" s="18"/>
      <c r="B459" s="18"/>
      <c r="C459" s="18"/>
      <c r="D459" s="18">
        <v>421</v>
      </c>
      <c r="E459" s="18"/>
      <c r="F459" s="18"/>
      <c r="G459" s="19" t="s">
        <v>312</v>
      </c>
      <c r="H459" s="39">
        <f>H460</f>
        <v>125000</v>
      </c>
      <c r="I459" s="39">
        <f>I460</f>
        <v>25000</v>
      </c>
      <c r="J459" s="39">
        <f>J460</f>
        <v>150000</v>
      </c>
    </row>
    <row r="460" spans="1:10" ht="14.25">
      <c r="A460" s="15" t="s">
        <v>580</v>
      </c>
      <c r="B460" s="15"/>
      <c r="C460" s="15"/>
      <c r="D460" s="15"/>
      <c r="E460" s="15">
        <v>4213</v>
      </c>
      <c r="F460" s="15"/>
      <c r="G460" s="16" t="s">
        <v>503</v>
      </c>
      <c r="H460" s="40">
        <v>125000</v>
      </c>
      <c r="I460" s="40">
        <v>25000</v>
      </c>
      <c r="J460" s="40">
        <v>150000</v>
      </c>
    </row>
    <row r="461" spans="1:10" ht="14.25">
      <c r="A461" s="15"/>
      <c r="B461" s="15"/>
      <c r="C461" s="18">
        <v>32</v>
      </c>
      <c r="D461" s="18"/>
      <c r="E461" s="18"/>
      <c r="F461" s="18"/>
      <c r="G461" s="19" t="s">
        <v>196</v>
      </c>
      <c r="H461" s="39">
        <f aca="true" t="shared" si="22" ref="H461:J462">H462</f>
        <v>0</v>
      </c>
      <c r="I461" s="39">
        <f t="shared" si="22"/>
        <v>11200</v>
      </c>
      <c r="J461" s="39">
        <f t="shared" si="22"/>
        <v>11200</v>
      </c>
    </row>
    <row r="462" spans="1:10" ht="14.25">
      <c r="A462" s="15"/>
      <c r="B462" s="18"/>
      <c r="C462" s="18"/>
      <c r="D462" s="18">
        <v>323</v>
      </c>
      <c r="E462" s="18"/>
      <c r="F462" s="18"/>
      <c r="G462" s="19" t="s">
        <v>245</v>
      </c>
      <c r="H462" s="39">
        <f t="shared" si="22"/>
        <v>0</v>
      </c>
      <c r="I462" s="39">
        <f t="shared" si="22"/>
        <v>11200</v>
      </c>
      <c r="J462" s="39">
        <f t="shared" si="22"/>
        <v>11200</v>
      </c>
    </row>
    <row r="463" spans="1:10" ht="14.25">
      <c r="A463" s="15" t="s">
        <v>725</v>
      </c>
      <c r="B463" s="15"/>
      <c r="C463" s="15"/>
      <c r="D463" s="15"/>
      <c r="E463" s="15">
        <v>3237</v>
      </c>
      <c r="F463" s="15"/>
      <c r="G463" s="16" t="s">
        <v>661</v>
      </c>
      <c r="H463" s="40">
        <v>0</v>
      </c>
      <c r="I463" s="40">
        <v>11200</v>
      </c>
      <c r="J463" s="40">
        <v>11200</v>
      </c>
    </row>
    <row r="464" spans="1:10" ht="14.25">
      <c r="A464" s="15"/>
      <c r="B464" s="15"/>
      <c r="C464" s="15"/>
      <c r="D464" s="15"/>
      <c r="E464" s="15"/>
      <c r="F464" s="15"/>
      <c r="G464" s="16"/>
      <c r="H464" s="40"/>
      <c r="I464" s="40"/>
      <c r="J464" s="40"/>
    </row>
    <row r="465" spans="1:10" s="2" customFormat="1" ht="15">
      <c r="A465" s="18"/>
      <c r="B465" s="18"/>
      <c r="C465" s="18"/>
      <c r="D465" s="18"/>
      <c r="E465" s="18"/>
      <c r="F465" s="18"/>
      <c r="G465" s="19" t="s">
        <v>502</v>
      </c>
      <c r="H465" s="39">
        <f>H469</f>
        <v>220000</v>
      </c>
      <c r="I465" s="39">
        <f>I469</f>
        <v>-23000</v>
      </c>
      <c r="J465" s="39">
        <f>J469</f>
        <v>197000</v>
      </c>
    </row>
    <row r="466" spans="1:10" ht="14.25">
      <c r="A466" s="18"/>
      <c r="B466" s="18"/>
      <c r="C466" s="18">
        <v>42</v>
      </c>
      <c r="D466" s="18"/>
      <c r="E466" s="18"/>
      <c r="F466" s="18"/>
      <c r="G466" s="19" t="s">
        <v>291</v>
      </c>
      <c r="H466" s="39">
        <f>H468</f>
        <v>220000</v>
      </c>
      <c r="I466" s="39">
        <f>I468</f>
        <v>-23000</v>
      </c>
      <c r="J466" s="39">
        <f>J468</f>
        <v>197000</v>
      </c>
    </row>
    <row r="467" spans="1:10" ht="14.25">
      <c r="A467" s="18"/>
      <c r="B467" s="18"/>
      <c r="C467" s="18"/>
      <c r="D467" s="18"/>
      <c r="E467" s="18"/>
      <c r="F467" s="18"/>
      <c r="G467" s="19" t="s">
        <v>292</v>
      </c>
      <c r="H467" s="39"/>
      <c r="I467" s="39"/>
      <c r="J467" s="39"/>
    </row>
    <row r="468" spans="1:10" ht="14.25">
      <c r="A468" s="18"/>
      <c r="B468" s="18"/>
      <c r="C468" s="18"/>
      <c r="D468" s="18">
        <v>421</v>
      </c>
      <c r="E468" s="18"/>
      <c r="F468" s="18"/>
      <c r="G468" s="19" t="s">
        <v>312</v>
      </c>
      <c r="H468" s="39">
        <f>H469</f>
        <v>220000</v>
      </c>
      <c r="I468" s="39">
        <f>I469</f>
        <v>-23000</v>
      </c>
      <c r="J468" s="39">
        <f>J469</f>
        <v>197000</v>
      </c>
    </row>
    <row r="469" spans="1:10" ht="14.25">
      <c r="A469" s="15" t="s">
        <v>581</v>
      </c>
      <c r="B469" s="15"/>
      <c r="C469" s="15"/>
      <c r="D469" s="15"/>
      <c r="E469" s="15">
        <v>4213</v>
      </c>
      <c r="F469" s="15"/>
      <c r="G469" s="16" t="s">
        <v>503</v>
      </c>
      <c r="H469" s="40">
        <v>220000</v>
      </c>
      <c r="I469" s="40">
        <v>-23000</v>
      </c>
      <c r="J469" s="40">
        <v>197000</v>
      </c>
    </row>
    <row r="470" spans="1:10" ht="14.25">
      <c r="A470" s="15"/>
      <c r="B470" s="15"/>
      <c r="C470" s="15"/>
      <c r="D470" s="15"/>
      <c r="E470" s="15"/>
      <c r="F470" s="15"/>
      <c r="G470" s="19" t="s">
        <v>678</v>
      </c>
      <c r="H470" s="39"/>
      <c r="I470" s="39"/>
      <c r="J470" s="39"/>
    </row>
    <row r="471" spans="1:10" ht="14.25">
      <c r="A471" s="15"/>
      <c r="B471" s="15"/>
      <c r="C471" s="15"/>
      <c r="D471" s="15"/>
      <c r="E471" s="15"/>
      <c r="F471" s="15"/>
      <c r="G471" s="19" t="s">
        <v>660</v>
      </c>
      <c r="H471" s="39">
        <f>H472</f>
        <v>0</v>
      </c>
      <c r="I471" s="39">
        <f>I472</f>
        <v>9000</v>
      </c>
      <c r="J471" s="39">
        <f>J472</f>
        <v>9000</v>
      </c>
    </row>
    <row r="472" spans="1:10" ht="14.25">
      <c r="A472" s="15"/>
      <c r="B472" s="18"/>
      <c r="C472" s="18">
        <v>36</v>
      </c>
      <c r="D472" s="18"/>
      <c r="E472" s="18"/>
      <c r="F472" s="18"/>
      <c r="G472" s="19" t="s">
        <v>645</v>
      </c>
      <c r="H472" s="39">
        <f aca="true" t="shared" si="23" ref="H472:J473">H473</f>
        <v>0</v>
      </c>
      <c r="I472" s="39">
        <f t="shared" si="23"/>
        <v>9000</v>
      </c>
      <c r="J472" s="39">
        <f t="shared" si="23"/>
        <v>9000</v>
      </c>
    </row>
    <row r="473" spans="1:10" ht="14.25">
      <c r="A473" s="15"/>
      <c r="B473" s="18"/>
      <c r="C473" s="18"/>
      <c r="D473" s="18">
        <v>363</v>
      </c>
      <c r="E473" s="18"/>
      <c r="F473" s="18"/>
      <c r="G473" s="19" t="s">
        <v>646</v>
      </c>
      <c r="H473" s="39">
        <f t="shared" si="23"/>
        <v>0</v>
      </c>
      <c r="I473" s="39">
        <f t="shared" si="23"/>
        <v>9000</v>
      </c>
      <c r="J473" s="39">
        <f t="shared" si="23"/>
        <v>9000</v>
      </c>
    </row>
    <row r="474" spans="1:10" ht="14.25">
      <c r="A474" s="15" t="s">
        <v>726</v>
      </c>
      <c r="B474" s="15"/>
      <c r="C474" s="15"/>
      <c r="D474" s="15"/>
      <c r="E474" s="15">
        <v>3631</v>
      </c>
      <c r="F474" s="15"/>
      <c r="G474" s="16" t="s">
        <v>647</v>
      </c>
      <c r="H474" s="40">
        <v>0</v>
      </c>
      <c r="I474" s="40">
        <v>9000</v>
      </c>
      <c r="J474" s="40">
        <v>9000</v>
      </c>
    </row>
    <row r="475" spans="1:10" ht="14.25">
      <c r="A475" s="15"/>
      <c r="B475" s="15"/>
      <c r="C475" s="15"/>
      <c r="D475" s="15"/>
      <c r="E475" s="15"/>
      <c r="F475" s="15"/>
      <c r="G475" s="16"/>
      <c r="H475" s="40"/>
      <c r="I475" s="40"/>
      <c r="J475" s="40"/>
    </row>
    <row r="476" spans="1:10" ht="14.25">
      <c r="A476" s="15"/>
      <c r="B476" s="18"/>
      <c r="C476" s="18"/>
      <c r="D476" s="18"/>
      <c r="E476" s="18"/>
      <c r="F476" s="18"/>
      <c r="G476" s="19" t="s">
        <v>679</v>
      </c>
      <c r="H476" s="39">
        <f>H477</f>
        <v>0</v>
      </c>
      <c r="I476" s="39">
        <f>I477</f>
        <v>28900</v>
      </c>
      <c r="J476" s="39">
        <f>J477</f>
        <v>28900</v>
      </c>
    </row>
    <row r="477" spans="1:10" ht="14.25">
      <c r="A477" s="15"/>
      <c r="B477" s="18"/>
      <c r="C477" s="18">
        <v>32</v>
      </c>
      <c r="D477" s="18"/>
      <c r="E477" s="18"/>
      <c r="F477" s="18"/>
      <c r="G477" s="19" t="s">
        <v>196</v>
      </c>
      <c r="H477" s="39">
        <f>H480+H478</f>
        <v>0</v>
      </c>
      <c r="I477" s="39">
        <f>I480+I478</f>
        <v>28900</v>
      </c>
      <c r="J477" s="39">
        <f>J480+J478</f>
        <v>28900</v>
      </c>
    </row>
    <row r="478" spans="1:10" ht="14.25">
      <c r="A478" s="15"/>
      <c r="B478" s="18"/>
      <c r="C478" s="18"/>
      <c r="D478" s="18">
        <v>322</v>
      </c>
      <c r="E478" s="18"/>
      <c r="F478" s="18"/>
      <c r="G478" s="19" t="s">
        <v>197</v>
      </c>
      <c r="H478" s="39">
        <f>H479</f>
        <v>0</v>
      </c>
      <c r="I478" s="39">
        <f>I479</f>
        <v>6900</v>
      </c>
      <c r="J478" s="39">
        <f>J479</f>
        <v>6900</v>
      </c>
    </row>
    <row r="479" spans="1:10" ht="14.25">
      <c r="A479" s="15" t="s">
        <v>727</v>
      </c>
      <c r="B479" s="15"/>
      <c r="C479" s="15"/>
      <c r="D479" s="15"/>
      <c r="E479" s="15">
        <v>3224</v>
      </c>
      <c r="F479" s="15"/>
      <c r="G479" s="16" t="s">
        <v>322</v>
      </c>
      <c r="H479" s="40">
        <v>0</v>
      </c>
      <c r="I479" s="40">
        <v>6900</v>
      </c>
      <c r="J479" s="40">
        <v>6900</v>
      </c>
    </row>
    <row r="480" spans="1:10" ht="14.25">
      <c r="A480" s="15"/>
      <c r="B480" s="18"/>
      <c r="C480" s="18"/>
      <c r="D480" s="18">
        <v>323</v>
      </c>
      <c r="E480" s="18"/>
      <c r="F480" s="18"/>
      <c r="G480" s="19" t="s">
        <v>245</v>
      </c>
      <c r="H480" s="39">
        <f>H481</f>
        <v>0</v>
      </c>
      <c r="I480" s="39">
        <f>I481</f>
        <v>22000</v>
      </c>
      <c r="J480" s="39">
        <f>J481</f>
        <v>22000</v>
      </c>
    </row>
    <row r="481" spans="1:10" s="2" customFormat="1" ht="15">
      <c r="A481" s="15" t="s">
        <v>728</v>
      </c>
      <c r="B481" s="15"/>
      <c r="C481" s="15"/>
      <c r="D481" s="15"/>
      <c r="E481" s="15">
        <v>3232</v>
      </c>
      <c r="F481" s="15"/>
      <c r="G481" s="16" t="s">
        <v>308</v>
      </c>
      <c r="H481" s="40">
        <v>0</v>
      </c>
      <c r="I481" s="40">
        <v>22000</v>
      </c>
      <c r="J481" s="40">
        <v>22000</v>
      </c>
    </row>
    <row r="482" spans="1:10" s="2" customFormat="1" ht="15">
      <c r="A482" s="18"/>
      <c r="B482" s="15"/>
      <c r="C482" s="15"/>
      <c r="D482" s="15"/>
      <c r="E482" s="15"/>
      <c r="F482" s="15"/>
      <c r="G482" s="16"/>
      <c r="H482" s="40"/>
      <c r="I482" s="40"/>
      <c r="J482" s="40"/>
    </row>
    <row r="483" spans="1:10" ht="14.25">
      <c r="A483" s="18"/>
      <c r="B483" s="18"/>
      <c r="C483" s="18"/>
      <c r="D483" s="18"/>
      <c r="E483" s="18"/>
      <c r="F483" s="18"/>
      <c r="G483" s="19" t="s">
        <v>526</v>
      </c>
      <c r="H483" s="39">
        <f>H484+H488</f>
        <v>49000</v>
      </c>
      <c r="I483" s="39">
        <f>I484+I488</f>
        <v>100</v>
      </c>
      <c r="J483" s="39">
        <f>J484+J488</f>
        <v>49100</v>
      </c>
    </row>
    <row r="484" spans="1:10" ht="14.25">
      <c r="A484" s="18"/>
      <c r="B484" s="18"/>
      <c r="C484" s="18"/>
      <c r="D484" s="18"/>
      <c r="E484" s="18"/>
      <c r="F484" s="18"/>
      <c r="G484" s="19" t="s">
        <v>680</v>
      </c>
      <c r="H484" s="39">
        <f aca="true" t="shared" si="24" ref="H484:J486">H485</f>
        <v>29000</v>
      </c>
      <c r="I484" s="39">
        <f t="shared" si="24"/>
        <v>-2400</v>
      </c>
      <c r="J484" s="39">
        <f t="shared" si="24"/>
        <v>26600</v>
      </c>
    </row>
    <row r="485" spans="1:10" ht="14.25">
      <c r="A485" s="18"/>
      <c r="B485" s="18"/>
      <c r="C485" s="18">
        <v>36</v>
      </c>
      <c r="D485" s="18"/>
      <c r="E485" s="18"/>
      <c r="F485" s="18"/>
      <c r="G485" s="19" t="s">
        <v>645</v>
      </c>
      <c r="H485" s="39">
        <f t="shared" si="24"/>
        <v>29000</v>
      </c>
      <c r="I485" s="39">
        <f t="shared" si="24"/>
        <v>-2400</v>
      </c>
      <c r="J485" s="39">
        <f t="shared" si="24"/>
        <v>26600</v>
      </c>
    </row>
    <row r="486" spans="1:10" ht="14.25">
      <c r="A486" s="18"/>
      <c r="B486" s="18"/>
      <c r="C486" s="18"/>
      <c r="D486" s="18">
        <v>363</v>
      </c>
      <c r="E486" s="18"/>
      <c r="F486" s="18"/>
      <c r="G486" s="19" t="s">
        <v>646</v>
      </c>
      <c r="H486" s="39">
        <f t="shared" si="24"/>
        <v>29000</v>
      </c>
      <c r="I486" s="39">
        <f t="shared" si="24"/>
        <v>-2400</v>
      </c>
      <c r="J486" s="39">
        <f t="shared" si="24"/>
        <v>26600</v>
      </c>
    </row>
    <row r="487" spans="1:10" ht="14.25">
      <c r="A487" s="15" t="s">
        <v>582</v>
      </c>
      <c r="B487" s="15"/>
      <c r="C487" s="15"/>
      <c r="D487" s="15"/>
      <c r="E487" s="15">
        <v>3631</v>
      </c>
      <c r="F487" s="15"/>
      <c r="G487" s="16" t="s">
        <v>647</v>
      </c>
      <c r="H487" s="40">
        <v>29000</v>
      </c>
      <c r="I487" s="40">
        <v>-2400</v>
      </c>
      <c r="J487" s="40">
        <v>26600</v>
      </c>
    </row>
    <row r="488" spans="1:10" s="2" customFormat="1" ht="15">
      <c r="A488" s="18"/>
      <c r="B488" s="18"/>
      <c r="C488" s="18"/>
      <c r="D488" s="18"/>
      <c r="E488" s="18"/>
      <c r="F488" s="18"/>
      <c r="G488" s="19" t="s">
        <v>681</v>
      </c>
      <c r="H488" s="39">
        <f>H490</f>
        <v>20000</v>
      </c>
      <c r="I488" s="39">
        <f>I490</f>
        <v>2500</v>
      </c>
      <c r="J488" s="39">
        <f>J490</f>
        <v>22500</v>
      </c>
    </row>
    <row r="489" spans="1:10" s="2" customFormat="1" ht="15">
      <c r="A489" s="18"/>
      <c r="B489" s="18"/>
      <c r="C489" s="18"/>
      <c r="D489" s="18"/>
      <c r="E489" s="18"/>
      <c r="F489" s="18"/>
      <c r="G489" s="19" t="s">
        <v>504</v>
      </c>
      <c r="H489" s="39"/>
      <c r="I489" s="39"/>
      <c r="J489" s="39"/>
    </row>
    <row r="490" spans="1:10" ht="14.25">
      <c r="A490" s="18"/>
      <c r="B490" s="18"/>
      <c r="C490" s="18">
        <v>32</v>
      </c>
      <c r="D490" s="18"/>
      <c r="E490" s="18"/>
      <c r="F490" s="18"/>
      <c r="G490" s="19" t="s">
        <v>196</v>
      </c>
      <c r="H490" s="39">
        <f aca="true" t="shared" si="25" ref="H490:J491">H491</f>
        <v>20000</v>
      </c>
      <c r="I490" s="39">
        <f t="shared" si="25"/>
        <v>2500</v>
      </c>
      <c r="J490" s="39">
        <f t="shared" si="25"/>
        <v>22500</v>
      </c>
    </row>
    <row r="491" spans="1:10" ht="14.25">
      <c r="A491" s="18"/>
      <c r="B491" s="18"/>
      <c r="C491" s="18"/>
      <c r="D491" s="18">
        <v>323</v>
      </c>
      <c r="E491" s="18"/>
      <c r="F491" s="18"/>
      <c r="G491" s="19" t="s">
        <v>245</v>
      </c>
      <c r="H491" s="39">
        <f t="shared" si="25"/>
        <v>20000</v>
      </c>
      <c r="I491" s="39">
        <f t="shared" si="25"/>
        <v>2500</v>
      </c>
      <c r="J491" s="39">
        <f t="shared" si="25"/>
        <v>22500</v>
      </c>
    </row>
    <row r="492" spans="1:10" ht="14.25">
      <c r="A492" s="15" t="s">
        <v>583</v>
      </c>
      <c r="B492" s="15"/>
      <c r="C492" s="15"/>
      <c r="D492" s="15"/>
      <c r="E492" s="15">
        <v>3237</v>
      </c>
      <c r="F492" s="15"/>
      <c r="G492" s="16" t="s">
        <v>527</v>
      </c>
      <c r="H492" s="40">
        <v>20000</v>
      </c>
      <c r="I492" s="40">
        <v>2500</v>
      </c>
      <c r="J492" s="40">
        <v>22500</v>
      </c>
    </row>
    <row r="493" spans="1:10" ht="14.25">
      <c r="A493" s="15"/>
      <c r="B493" s="15"/>
      <c r="C493" s="15"/>
      <c r="D493" s="15"/>
      <c r="E493" s="15"/>
      <c r="F493" s="15"/>
      <c r="G493" s="16"/>
      <c r="H493" s="40"/>
      <c r="I493" s="40"/>
      <c r="J493" s="40"/>
    </row>
    <row r="494" spans="1:10" ht="14.25">
      <c r="A494" s="15"/>
      <c r="B494" s="15"/>
      <c r="C494" s="15"/>
      <c r="D494" s="15"/>
      <c r="E494" s="15"/>
      <c r="F494" s="15"/>
      <c r="G494" s="16"/>
      <c r="H494" s="40"/>
      <c r="I494" s="40"/>
      <c r="J494" s="40"/>
    </row>
    <row r="495" spans="1:10" ht="14.25">
      <c r="A495" s="18"/>
      <c r="B495" s="18"/>
      <c r="C495" s="18"/>
      <c r="D495" s="18"/>
      <c r="E495" s="18"/>
      <c r="F495" s="18"/>
      <c r="G495" s="19" t="s">
        <v>471</v>
      </c>
      <c r="H495" s="39">
        <f>H497+H520</f>
        <v>1022500</v>
      </c>
      <c r="I495" s="39">
        <f>I497+I520</f>
        <v>310850</v>
      </c>
      <c r="J495" s="39">
        <f>J497+J520</f>
        <v>1333350</v>
      </c>
    </row>
    <row r="496" spans="1:10" ht="14.25">
      <c r="A496" s="18"/>
      <c r="B496" s="18"/>
      <c r="C496" s="18"/>
      <c r="D496" s="18"/>
      <c r="E496" s="18"/>
      <c r="F496" s="18"/>
      <c r="G496" s="19" t="s">
        <v>626</v>
      </c>
      <c r="H496" s="39"/>
      <c r="I496" s="39"/>
      <c r="J496" s="39"/>
    </row>
    <row r="497" spans="1:10" s="2" customFormat="1" ht="15">
      <c r="A497" s="18"/>
      <c r="B497" s="18"/>
      <c r="C497" s="18"/>
      <c r="D497" s="18"/>
      <c r="E497" s="18"/>
      <c r="F497" s="18"/>
      <c r="G497" s="19" t="s">
        <v>528</v>
      </c>
      <c r="H497" s="39">
        <f>H498+H513+H502</f>
        <v>710000</v>
      </c>
      <c r="I497" s="39">
        <f>I498+I513+I502</f>
        <v>-463000</v>
      </c>
      <c r="J497" s="39">
        <f>J498+J513+J502</f>
        <v>247000</v>
      </c>
    </row>
    <row r="498" spans="1:10" s="2" customFormat="1" ht="15">
      <c r="A498" s="18"/>
      <c r="B498" s="18"/>
      <c r="C498" s="18"/>
      <c r="D498" s="18"/>
      <c r="E498" s="18"/>
      <c r="F498" s="18"/>
      <c r="G498" s="19" t="s">
        <v>509</v>
      </c>
      <c r="H498" s="39">
        <f aca="true" t="shared" si="26" ref="H498:J500">H499</f>
        <v>5000</v>
      </c>
      <c r="I498" s="39">
        <f t="shared" si="26"/>
        <v>2000</v>
      </c>
      <c r="J498" s="39">
        <f t="shared" si="26"/>
        <v>7000</v>
      </c>
    </row>
    <row r="499" spans="1:10" ht="14.25">
      <c r="A499" s="18"/>
      <c r="B499" s="18"/>
      <c r="C499" s="18">
        <v>32</v>
      </c>
      <c r="D499" s="18"/>
      <c r="E499" s="18"/>
      <c r="F499" s="18"/>
      <c r="G499" s="19" t="s">
        <v>196</v>
      </c>
      <c r="H499" s="39">
        <f t="shared" si="26"/>
        <v>5000</v>
      </c>
      <c r="I499" s="39">
        <f t="shared" si="26"/>
        <v>2000</v>
      </c>
      <c r="J499" s="39">
        <f t="shared" si="26"/>
        <v>7000</v>
      </c>
    </row>
    <row r="500" spans="1:10" ht="14.25">
      <c r="A500" s="18"/>
      <c r="B500" s="18"/>
      <c r="C500" s="18"/>
      <c r="D500" s="18">
        <v>323</v>
      </c>
      <c r="E500" s="18"/>
      <c r="F500" s="18"/>
      <c r="G500" s="19" t="s">
        <v>245</v>
      </c>
      <c r="H500" s="39">
        <f t="shared" si="26"/>
        <v>5000</v>
      </c>
      <c r="I500" s="39">
        <f t="shared" si="26"/>
        <v>2000</v>
      </c>
      <c r="J500" s="39">
        <f t="shared" si="26"/>
        <v>7000</v>
      </c>
    </row>
    <row r="501" spans="1:10" ht="14.25">
      <c r="A501" s="15" t="s">
        <v>584</v>
      </c>
      <c r="B501" s="15"/>
      <c r="C501" s="15"/>
      <c r="D501" s="15"/>
      <c r="E501" s="15">
        <v>3232</v>
      </c>
      <c r="F501" s="15"/>
      <c r="G501" s="16" t="s">
        <v>510</v>
      </c>
      <c r="H501" s="40">
        <v>5000</v>
      </c>
      <c r="I501" s="40">
        <v>2000</v>
      </c>
      <c r="J501" s="40">
        <v>7000</v>
      </c>
    </row>
    <row r="502" spans="1:10" s="2" customFormat="1" ht="15">
      <c r="A502" s="18"/>
      <c r="B502" s="18"/>
      <c r="C502" s="18"/>
      <c r="D502" s="18"/>
      <c r="E502" s="18"/>
      <c r="F502" s="18"/>
      <c r="G502" s="19" t="s">
        <v>511</v>
      </c>
      <c r="H502" s="39">
        <f>H508+H503</f>
        <v>500000</v>
      </c>
      <c r="I502" s="39">
        <f>I508+I503</f>
        <v>-474000</v>
      </c>
      <c r="J502" s="39">
        <f>J508+J503</f>
        <v>26000</v>
      </c>
    </row>
    <row r="503" spans="1:10" s="2" customFormat="1" ht="15">
      <c r="A503" s="18"/>
      <c r="B503" s="18"/>
      <c r="C503" s="18"/>
      <c r="D503" s="18"/>
      <c r="E503" s="18"/>
      <c r="F503" s="18"/>
      <c r="G503" s="19" t="s">
        <v>670</v>
      </c>
      <c r="H503" s="39">
        <f>H505</f>
        <v>80000</v>
      </c>
      <c r="I503" s="39">
        <f>I505</f>
        <v>-54000</v>
      </c>
      <c r="J503" s="39">
        <f>J505</f>
        <v>26000</v>
      </c>
    </row>
    <row r="504" spans="1:10" ht="14.25">
      <c r="A504" s="18"/>
      <c r="B504" s="18"/>
      <c r="C504" s="18">
        <v>42</v>
      </c>
      <c r="D504" s="18"/>
      <c r="E504" s="18"/>
      <c r="F504" s="18"/>
      <c r="G504" s="19" t="s">
        <v>291</v>
      </c>
      <c r="H504" s="39"/>
      <c r="I504" s="39"/>
      <c r="J504" s="39"/>
    </row>
    <row r="505" spans="1:10" ht="14.25">
      <c r="A505" s="18"/>
      <c r="B505" s="18"/>
      <c r="C505" s="18"/>
      <c r="D505" s="18"/>
      <c r="E505" s="18"/>
      <c r="F505" s="18"/>
      <c r="G505" s="19" t="s">
        <v>292</v>
      </c>
      <c r="H505" s="39">
        <f aca="true" t="shared" si="27" ref="H505:J506">H506</f>
        <v>80000</v>
      </c>
      <c r="I505" s="39">
        <f t="shared" si="27"/>
        <v>-54000</v>
      </c>
      <c r="J505" s="39">
        <f t="shared" si="27"/>
        <v>26000</v>
      </c>
    </row>
    <row r="506" spans="1:10" ht="14.25">
      <c r="A506" s="18"/>
      <c r="B506" s="18"/>
      <c r="C506" s="18"/>
      <c r="D506" s="18">
        <v>421</v>
      </c>
      <c r="E506" s="18"/>
      <c r="F506" s="18"/>
      <c r="G506" s="19" t="s">
        <v>312</v>
      </c>
      <c r="H506" s="39">
        <f t="shared" si="27"/>
        <v>80000</v>
      </c>
      <c r="I506" s="39">
        <f t="shared" si="27"/>
        <v>-54000</v>
      </c>
      <c r="J506" s="39">
        <f t="shared" si="27"/>
        <v>26000</v>
      </c>
    </row>
    <row r="507" spans="1:10" ht="14.25">
      <c r="A507" s="15" t="s">
        <v>585</v>
      </c>
      <c r="B507" s="15"/>
      <c r="C507" s="15"/>
      <c r="D507" s="15"/>
      <c r="E507" s="15">
        <v>4214</v>
      </c>
      <c r="F507" s="15"/>
      <c r="G507" s="16" t="s">
        <v>313</v>
      </c>
      <c r="H507" s="40">
        <v>80000</v>
      </c>
      <c r="I507" s="40">
        <v>-54000</v>
      </c>
      <c r="J507" s="40">
        <v>26000</v>
      </c>
    </row>
    <row r="508" spans="1:10" s="2" customFormat="1" ht="15">
      <c r="A508" s="18"/>
      <c r="B508" s="18"/>
      <c r="C508" s="18"/>
      <c r="D508" s="18"/>
      <c r="E508" s="18"/>
      <c r="F508" s="18"/>
      <c r="G508" s="19" t="s">
        <v>505</v>
      </c>
      <c r="H508" s="39">
        <f>H512</f>
        <v>420000</v>
      </c>
      <c r="I508" s="39">
        <f>I512</f>
        <v>-420000</v>
      </c>
      <c r="J508" s="39">
        <f>J512</f>
        <v>0</v>
      </c>
    </row>
    <row r="509" spans="1:10" ht="14.25">
      <c r="A509" s="18"/>
      <c r="B509" s="18"/>
      <c r="C509" s="18">
        <v>42</v>
      </c>
      <c r="D509" s="18"/>
      <c r="E509" s="18"/>
      <c r="F509" s="18"/>
      <c r="G509" s="19" t="s">
        <v>291</v>
      </c>
      <c r="H509" s="39"/>
      <c r="I509" s="39"/>
      <c r="J509" s="39"/>
    </row>
    <row r="510" spans="1:10" ht="14.25">
      <c r="A510" s="18"/>
      <c r="B510" s="18"/>
      <c r="C510" s="18"/>
      <c r="D510" s="18"/>
      <c r="E510" s="18"/>
      <c r="F510" s="18"/>
      <c r="G510" s="19" t="s">
        <v>292</v>
      </c>
      <c r="H510" s="39">
        <f aca="true" t="shared" si="28" ref="H510:J511">H511</f>
        <v>420000</v>
      </c>
      <c r="I510" s="39">
        <f t="shared" si="28"/>
        <v>-420000</v>
      </c>
      <c r="J510" s="39">
        <f t="shared" si="28"/>
        <v>0</v>
      </c>
    </row>
    <row r="511" spans="1:10" ht="14.25">
      <c r="A511" s="18"/>
      <c r="B511" s="18"/>
      <c r="C511" s="18"/>
      <c r="D511" s="18">
        <v>421</v>
      </c>
      <c r="E511" s="18"/>
      <c r="F511" s="18"/>
      <c r="G511" s="19" t="s">
        <v>312</v>
      </c>
      <c r="H511" s="39">
        <f t="shared" si="28"/>
        <v>420000</v>
      </c>
      <c r="I511" s="39">
        <f t="shared" si="28"/>
        <v>-420000</v>
      </c>
      <c r="J511" s="39">
        <f t="shared" si="28"/>
        <v>0</v>
      </c>
    </row>
    <row r="512" spans="1:10" ht="14.25">
      <c r="A512" s="15" t="s">
        <v>586</v>
      </c>
      <c r="B512" s="15"/>
      <c r="C512" s="15"/>
      <c r="D512" s="15"/>
      <c r="E512" s="15">
        <v>4214</v>
      </c>
      <c r="F512" s="15"/>
      <c r="G512" s="16" t="s">
        <v>506</v>
      </c>
      <c r="H512" s="40">
        <v>420000</v>
      </c>
      <c r="I512" s="40">
        <v>-420000</v>
      </c>
      <c r="J512" s="40">
        <v>0</v>
      </c>
    </row>
    <row r="513" spans="1:10" s="2" customFormat="1" ht="15">
      <c r="A513" s="18"/>
      <c r="B513" s="18"/>
      <c r="C513" s="18"/>
      <c r="D513" s="18"/>
      <c r="E513" s="18"/>
      <c r="F513" s="18"/>
      <c r="G513" s="19" t="s">
        <v>512</v>
      </c>
      <c r="H513" s="39">
        <f>H514</f>
        <v>205000</v>
      </c>
      <c r="I513" s="39">
        <f>I514</f>
        <v>9000</v>
      </c>
      <c r="J513" s="39">
        <f>J514</f>
        <v>214000</v>
      </c>
    </row>
    <row r="514" spans="1:10" s="2" customFormat="1" ht="15">
      <c r="A514" s="18"/>
      <c r="B514" s="18"/>
      <c r="C514" s="18"/>
      <c r="D514" s="18"/>
      <c r="E514" s="18"/>
      <c r="F514" s="18"/>
      <c r="G514" s="19" t="s">
        <v>507</v>
      </c>
      <c r="H514" s="39">
        <f>H516</f>
        <v>205000</v>
      </c>
      <c r="I514" s="39">
        <f>I516</f>
        <v>9000</v>
      </c>
      <c r="J514" s="39">
        <f>J516</f>
        <v>214000</v>
      </c>
    </row>
    <row r="515" spans="1:10" ht="14.25">
      <c r="A515" s="18"/>
      <c r="B515" s="18"/>
      <c r="C515" s="18">
        <v>42</v>
      </c>
      <c r="D515" s="18"/>
      <c r="E515" s="18"/>
      <c r="F515" s="18"/>
      <c r="G515" s="19" t="s">
        <v>291</v>
      </c>
      <c r="H515" s="39"/>
      <c r="I515" s="39"/>
      <c r="J515" s="39"/>
    </row>
    <row r="516" spans="1:10" ht="14.25">
      <c r="A516" s="18"/>
      <c r="B516" s="18"/>
      <c r="C516" s="18"/>
      <c r="D516" s="18"/>
      <c r="E516" s="18"/>
      <c r="F516" s="18"/>
      <c r="G516" s="19" t="s">
        <v>292</v>
      </c>
      <c r="H516" s="39">
        <f aca="true" t="shared" si="29" ref="H516:J517">H517</f>
        <v>205000</v>
      </c>
      <c r="I516" s="39">
        <f t="shared" si="29"/>
        <v>9000</v>
      </c>
      <c r="J516" s="39">
        <f t="shared" si="29"/>
        <v>214000</v>
      </c>
    </row>
    <row r="517" spans="1:10" ht="14.25">
      <c r="A517" s="18"/>
      <c r="B517" s="18"/>
      <c r="C517" s="18"/>
      <c r="D517" s="18">
        <v>421</v>
      </c>
      <c r="E517" s="18"/>
      <c r="F517" s="18"/>
      <c r="G517" s="19" t="s">
        <v>312</v>
      </c>
      <c r="H517" s="39">
        <f t="shared" si="29"/>
        <v>205000</v>
      </c>
      <c r="I517" s="39">
        <f t="shared" si="29"/>
        <v>9000</v>
      </c>
      <c r="J517" s="39">
        <f t="shared" si="29"/>
        <v>214000</v>
      </c>
    </row>
    <row r="518" spans="1:10" ht="14.25">
      <c r="A518" s="15" t="s">
        <v>587</v>
      </c>
      <c r="B518" s="15"/>
      <c r="C518" s="15"/>
      <c r="D518" s="15"/>
      <c r="E518" s="15">
        <v>4214</v>
      </c>
      <c r="F518" s="15"/>
      <c r="G518" s="16" t="s">
        <v>472</v>
      </c>
      <c r="H518" s="40">
        <v>205000</v>
      </c>
      <c r="I518" s="40">
        <v>9000</v>
      </c>
      <c r="J518" s="40">
        <v>214000</v>
      </c>
    </row>
    <row r="519" spans="1:10" ht="14.25">
      <c r="A519" s="15"/>
      <c r="B519" s="15"/>
      <c r="C519" s="15"/>
      <c r="D519" s="15"/>
      <c r="E519" s="15"/>
      <c r="F519" s="15"/>
      <c r="G519" s="16"/>
      <c r="H519" s="40"/>
      <c r="I519" s="40"/>
      <c r="J519" s="40"/>
    </row>
    <row r="520" spans="1:10" s="2" customFormat="1" ht="15">
      <c r="A520" s="18"/>
      <c r="B520" s="18"/>
      <c r="C520" s="18"/>
      <c r="D520" s="18"/>
      <c r="E520" s="18"/>
      <c r="F520" s="18"/>
      <c r="G520" s="19" t="s">
        <v>529</v>
      </c>
      <c r="H520" s="39">
        <f>H521+H529+H547</f>
        <v>312500</v>
      </c>
      <c r="I520" s="39">
        <f>I521+I529+I547</f>
        <v>773850</v>
      </c>
      <c r="J520" s="39">
        <f>J521+J529+J547</f>
        <v>1086350</v>
      </c>
    </row>
    <row r="521" spans="1:10" ht="14.25">
      <c r="A521" s="18"/>
      <c r="B521" s="18"/>
      <c r="C521" s="18"/>
      <c r="D521" s="18"/>
      <c r="E521" s="18"/>
      <c r="F521" s="18"/>
      <c r="G521" s="19" t="s">
        <v>530</v>
      </c>
      <c r="H521" s="39">
        <f>H523</f>
        <v>22500</v>
      </c>
      <c r="I521" s="39">
        <f>I523</f>
        <v>25000</v>
      </c>
      <c r="J521" s="39">
        <f>J523</f>
        <v>47500</v>
      </c>
    </row>
    <row r="522" spans="1:10" ht="14.25">
      <c r="A522" s="18"/>
      <c r="B522" s="18"/>
      <c r="C522" s="18"/>
      <c r="D522" s="18"/>
      <c r="E522" s="18"/>
      <c r="F522" s="18"/>
      <c r="G522" s="19" t="s">
        <v>473</v>
      </c>
      <c r="H522" s="39"/>
      <c r="I522" s="39"/>
      <c r="J522" s="39"/>
    </row>
    <row r="523" spans="1:10" ht="14.25">
      <c r="A523" s="18"/>
      <c r="B523" s="18"/>
      <c r="C523" s="18">
        <v>32</v>
      </c>
      <c r="D523" s="18"/>
      <c r="E523" s="18"/>
      <c r="F523" s="18"/>
      <c r="G523" s="19" t="s">
        <v>196</v>
      </c>
      <c r="H523" s="39">
        <f>H527+H524</f>
        <v>22500</v>
      </c>
      <c r="I523" s="39">
        <f>I527+I524</f>
        <v>25000</v>
      </c>
      <c r="J523" s="39">
        <f>J527+J524</f>
        <v>47500</v>
      </c>
    </row>
    <row r="524" spans="1:10" ht="14.25">
      <c r="A524" s="18"/>
      <c r="B524" s="18"/>
      <c r="C524" s="18"/>
      <c r="D524" s="18">
        <v>322</v>
      </c>
      <c r="E524" s="18"/>
      <c r="F524" s="18"/>
      <c r="G524" s="19" t="s">
        <v>314</v>
      </c>
      <c r="H524" s="39">
        <f>H526+H525</f>
        <v>12500</v>
      </c>
      <c r="I524" s="39">
        <f>I526+I525</f>
        <v>19000</v>
      </c>
      <c r="J524" s="39">
        <f>J526+J525</f>
        <v>31500</v>
      </c>
    </row>
    <row r="525" spans="1:10" ht="14.25">
      <c r="A525" s="15" t="s">
        <v>588</v>
      </c>
      <c r="B525" s="15"/>
      <c r="C525" s="15"/>
      <c r="D525" s="15"/>
      <c r="E525" s="15">
        <v>3223</v>
      </c>
      <c r="F525" s="15"/>
      <c r="G525" s="16" t="s">
        <v>508</v>
      </c>
      <c r="H525" s="40">
        <v>2500</v>
      </c>
      <c r="I525" s="40">
        <v>0</v>
      </c>
      <c r="J525" s="40">
        <v>2500</v>
      </c>
    </row>
    <row r="526" spans="1:10" ht="14.25">
      <c r="A526" s="15" t="s">
        <v>589</v>
      </c>
      <c r="B526" s="15"/>
      <c r="C526" s="15"/>
      <c r="D526" s="15"/>
      <c r="E526" s="15">
        <v>3224</v>
      </c>
      <c r="F526" s="15"/>
      <c r="G526" s="16" t="s">
        <v>315</v>
      </c>
      <c r="H526" s="40">
        <v>10000</v>
      </c>
      <c r="I526" s="40">
        <v>19000</v>
      </c>
      <c r="J526" s="40">
        <v>29000</v>
      </c>
    </row>
    <row r="527" spans="1:10" ht="14.25">
      <c r="A527" s="18"/>
      <c r="B527" s="18"/>
      <c r="C527" s="18"/>
      <c r="D527" s="18">
        <v>323</v>
      </c>
      <c r="E527" s="18"/>
      <c r="F527" s="18"/>
      <c r="G527" s="19" t="s">
        <v>245</v>
      </c>
      <c r="H527" s="39">
        <f>H528</f>
        <v>10000</v>
      </c>
      <c r="I527" s="39">
        <f>I528</f>
        <v>6000</v>
      </c>
      <c r="J527" s="39">
        <f>J528</f>
        <v>16000</v>
      </c>
    </row>
    <row r="528" spans="1:10" ht="14.25">
      <c r="A528" s="15" t="s">
        <v>345</v>
      </c>
      <c r="B528" s="15"/>
      <c r="C528" s="15"/>
      <c r="D528" s="15"/>
      <c r="E528" s="15">
        <v>3232</v>
      </c>
      <c r="F528" s="15"/>
      <c r="G528" s="16" t="s">
        <v>308</v>
      </c>
      <c r="H528" s="40">
        <v>10000</v>
      </c>
      <c r="I528" s="40">
        <v>6000</v>
      </c>
      <c r="J528" s="40">
        <v>16000</v>
      </c>
    </row>
    <row r="529" spans="1:10" s="2" customFormat="1" ht="15">
      <c r="A529" s="18"/>
      <c r="B529" s="18"/>
      <c r="C529" s="18"/>
      <c r="D529" s="18"/>
      <c r="E529" s="18"/>
      <c r="F529" s="18"/>
      <c r="G529" s="19" t="s">
        <v>531</v>
      </c>
      <c r="H529" s="39">
        <f>H530+H535+H540</f>
        <v>290000</v>
      </c>
      <c r="I529" s="39">
        <f>I530+I535+I540</f>
        <v>729500</v>
      </c>
      <c r="J529" s="39">
        <f>J530+J535+J540</f>
        <v>1019500</v>
      </c>
    </row>
    <row r="530" spans="1:10" s="2" customFormat="1" ht="15">
      <c r="A530" s="18"/>
      <c r="B530" s="18"/>
      <c r="C530" s="18"/>
      <c r="D530" s="18"/>
      <c r="E530" s="18"/>
      <c r="F530" s="18"/>
      <c r="G530" s="19" t="s">
        <v>654</v>
      </c>
      <c r="H530" s="39">
        <f>H531</f>
        <v>0</v>
      </c>
      <c r="I530" s="39">
        <f>I531</f>
        <v>190000</v>
      </c>
      <c r="J530" s="39">
        <f>J531</f>
        <v>190000</v>
      </c>
    </row>
    <row r="531" spans="1:10" ht="14.25">
      <c r="A531" s="18"/>
      <c r="B531" s="18"/>
      <c r="C531" s="18">
        <v>45</v>
      </c>
      <c r="D531" s="18"/>
      <c r="E531" s="18"/>
      <c r="F531" s="18"/>
      <c r="G531" s="19" t="s">
        <v>656</v>
      </c>
      <c r="H531" s="39">
        <f>H533</f>
        <v>0</v>
      </c>
      <c r="I531" s="39">
        <f>I533</f>
        <v>190000</v>
      </c>
      <c r="J531" s="39">
        <f>J533</f>
        <v>190000</v>
      </c>
    </row>
    <row r="532" spans="1:10" ht="14.25">
      <c r="A532" s="18"/>
      <c r="B532" s="18"/>
      <c r="C532" s="18"/>
      <c r="D532" s="18"/>
      <c r="E532" s="18"/>
      <c r="F532" s="18"/>
      <c r="G532" s="19" t="s">
        <v>657</v>
      </c>
      <c r="H532" s="39"/>
      <c r="I532" s="39"/>
      <c r="J532" s="39"/>
    </row>
    <row r="533" spans="1:10" ht="14.25">
      <c r="A533" s="18"/>
      <c r="B533" s="18"/>
      <c r="C533" s="18"/>
      <c r="D533" s="18">
        <v>451</v>
      </c>
      <c r="E533" s="18"/>
      <c r="F533" s="18"/>
      <c r="G533" s="19" t="s">
        <v>658</v>
      </c>
      <c r="H533" s="39">
        <f>H534</f>
        <v>0</v>
      </c>
      <c r="I533" s="39">
        <f>I534</f>
        <v>190000</v>
      </c>
      <c r="J533" s="39">
        <f>J534</f>
        <v>190000</v>
      </c>
    </row>
    <row r="534" spans="1:10" ht="14.25">
      <c r="A534" s="15" t="s">
        <v>729</v>
      </c>
      <c r="B534" s="15"/>
      <c r="C534" s="15"/>
      <c r="D534" s="15"/>
      <c r="E534" s="15">
        <v>4511</v>
      </c>
      <c r="F534" s="15"/>
      <c r="G534" s="16" t="s">
        <v>658</v>
      </c>
      <c r="H534" s="40">
        <v>0</v>
      </c>
      <c r="I534" s="40">
        <v>190000</v>
      </c>
      <c r="J534" s="40">
        <v>190000</v>
      </c>
    </row>
    <row r="535" spans="1:10" ht="14.25">
      <c r="A535" s="18"/>
      <c r="B535" s="18"/>
      <c r="C535" s="18"/>
      <c r="D535" s="18"/>
      <c r="E535" s="18"/>
      <c r="F535" s="18"/>
      <c r="G535" s="19" t="s">
        <v>655</v>
      </c>
      <c r="H535" s="39">
        <f>H536</f>
        <v>220000</v>
      </c>
      <c r="I535" s="39">
        <f>I536</f>
        <v>514000</v>
      </c>
      <c r="J535" s="39">
        <f>J536</f>
        <v>734000</v>
      </c>
    </row>
    <row r="536" spans="1:10" ht="14.25">
      <c r="A536" s="18"/>
      <c r="B536" s="18"/>
      <c r="C536" s="18">
        <v>42</v>
      </c>
      <c r="D536" s="18"/>
      <c r="E536" s="18"/>
      <c r="F536" s="18"/>
      <c r="G536" s="19" t="s">
        <v>316</v>
      </c>
      <c r="H536" s="39">
        <f>H538</f>
        <v>220000</v>
      </c>
      <c r="I536" s="39">
        <f>I538</f>
        <v>514000</v>
      </c>
      <c r="J536" s="39">
        <f>J538</f>
        <v>734000</v>
      </c>
    </row>
    <row r="537" spans="1:10" ht="14.25">
      <c r="A537" s="18"/>
      <c r="B537" s="18"/>
      <c r="C537" s="18"/>
      <c r="D537" s="18"/>
      <c r="E537" s="18"/>
      <c r="F537" s="18"/>
      <c r="G537" s="19" t="s">
        <v>292</v>
      </c>
      <c r="H537" s="39"/>
      <c r="I537" s="39"/>
      <c r="J537" s="39"/>
    </row>
    <row r="538" spans="1:10" ht="14.25">
      <c r="A538" s="18"/>
      <c r="B538" s="18"/>
      <c r="C538" s="18"/>
      <c r="D538" s="18">
        <v>421</v>
      </c>
      <c r="E538" s="18"/>
      <c r="F538" s="18"/>
      <c r="G538" s="19" t="s">
        <v>312</v>
      </c>
      <c r="H538" s="39">
        <f>H539</f>
        <v>220000</v>
      </c>
      <c r="I538" s="39">
        <f>I539</f>
        <v>514000</v>
      </c>
      <c r="J538" s="39">
        <f>J539</f>
        <v>734000</v>
      </c>
    </row>
    <row r="539" spans="1:10" ht="14.25">
      <c r="A539" s="15" t="s">
        <v>344</v>
      </c>
      <c r="B539" s="15"/>
      <c r="C539" s="15"/>
      <c r="D539" s="15"/>
      <c r="E539" s="15">
        <v>4214</v>
      </c>
      <c r="F539" s="15"/>
      <c r="G539" s="16" t="s">
        <v>313</v>
      </c>
      <c r="H539" s="40">
        <v>220000</v>
      </c>
      <c r="I539" s="40">
        <v>514000</v>
      </c>
      <c r="J539" s="40">
        <v>734000</v>
      </c>
    </row>
    <row r="540" spans="1:10" ht="14.25">
      <c r="A540" s="15"/>
      <c r="B540" s="15"/>
      <c r="C540" s="15"/>
      <c r="D540" s="15"/>
      <c r="E540" s="15"/>
      <c r="F540" s="15"/>
      <c r="G540" s="19" t="s">
        <v>532</v>
      </c>
      <c r="H540" s="39">
        <f>H541</f>
        <v>70000</v>
      </c>
      <c r="I540" s="39">
        <f>I541</f>
        <v>25500</v>
      </c>
      <c r="J540" s="39">
        <f>J541</f>
        <v>95500</v>
      </c>
    </row>
    <row r="541" spans="1:10" ht="14.25">
      <c r="A541" s="18"/>
      <c r="B541" s="18"/>
      <c r="C541" s="18">
        <v>42</v>
      </c>
      <c r="D541" s="18"/>
      <c r="E541" s="18"/>
      <c r="F541" s="18"/>
      <c r="G541" s="19" t="s">
        <v>316</v>
      </c>
      <c r="H541" s="39">
        <f>H545+H543</f>
        <v>70000</v>
      </c>
      <c r="I541" s="39">
        <f>I545+I543</f>
        <v>25500</v>
      </c>
      <c r="J541" s="39">
        <f>J545+J543</f>
        <v>95500</v>
      </c>
    </row>
    <row r="542" spans="1:10" ht="14.25">
      <c r="A542" s="18"/>
      <c r="B542" s="18"/>
      <c r="C542" s="18"/>
      <c r="D542" s="18"/>
      <c r="E542" s="18"/>
      <c r="F542" s="18"/>
      <c r="G542" s="19" t="s">
        <v>292</v>
      </c>
      <c r="H542" s="39"/>
      <c r="I542" s="39"/>
      <c r="J542" s="39"/>
    </row>
    <row r="543" spans="1:10" ht="14.25">
      <c r="A543" s="18"/>
      <c r="B543" s="18"/>
      <c r="C543" s="18"/>
      <c r="D543" s="18">
        <v>422</v>
      </c>
      <c r="E543" s="18"/>
      <c r="F543" s="18"/>
      <c r="G543" s="19" t="s">
        <v>293</v>
      </c>
      <c r="H543" s="39">
        <f>H544</f>
        <v>0</v>
      </c>
      <c r="I543" s="39">
        <f>I544</f>
        <v>5500</v>
      </c>
      <c r="J543" s="39">
        <f>J544</f>
        <v>5500</v>
      </c>
    </row>
    <row r="544" spans="1:10" ht="14.25">
      <c r="A544" s="15" t="s">
        <v>730</v>
      </c>
      <c r="B544" s="18"/>
      <c r="C544" s="18"/>
      <c r="D544" s="18"/>
      <c r="E544" s="15">
        <v>4227</v>
      </c>
      <c r="F544" s="18"/>
      <c r="G544" s="16" t="s">
        <v>631</v>
      </c>
      <c r="H544" s="39">
        <v>0</v>
      </c>
      <c r="I544" s="40">
        <v>5500</v>
      </c>
      <c r="J544" s="40">
        <v>5500</v>
      </c>
    </row>
    <row r="545" spans="1:10" ht="14.25">
      <c r="A545" s="15"/>
      <c r="B545" s="15"/>
      <c r="C545" s="15"/>
      <c r="D545" s="18">
        <v>423</v>
      </c>
      <c r="E545" s="15"/>
      <c r="F545" s="15"/>
      <c r="G545" s="19" t="s">
        <v>447</v>
      </c>
      <c r="H545" s="40">
        <f>H546</f>
        <v>70000</v>
      </c>
      <c r="I545" s="40">
        <f>I546</f>
        <v>20000</v>
      </c>
      <c r="J545" s="40">
        <f>J546</f>
        <v>90000</v>
      </c>
    </row>
    <row r="546" spans="1:10" ht="14.25">
      <c r="A546" s="15" t="s">
        <v>343</v>
      </c>
      <c r="B546" s="15"/>
      <c r="C546" s="15"/>
      <c r="D546" s="15"/>
      <c r="E546" s="15">
        <v>4231</v>
      </c>
      <c r="F546" s="15"/>
      <c r="G546" s="16" t="s">
        <v>513</v>
      </c>
      <c r="H546" s="40">
        <v>70000</v>
      </c>
      <c r="I546" s="40">
        <v>20000</v>
      </c>
      <c r="J546" s="40">
        <v>90000</v>
      </c>
    </row>
    <row r="547" spans="1:10" ht="14.25">
      <c r="A547" s="15"/>
      <c r="B547" s="15"/>
      <c r="C547" s="15"/>
      <c r="D547" s="15"/>
      <c r="E547" s="15"/>
      <c r="F547" s="15"/>
      <c r="G547" s="19" t="s">
        <v>648</v>
      </c>
      <c r="H547" s="40">
        <f>H549</f>
        <v>0</v>
      </c>
      <c r="I547" s="39">
        <f>I549</f>
        <v>19350</v>
      </c>
      <c r="J547" s="39">
        <f>J549</f>
        <v>19350</v>
      </c>
    </row>
    <row r="548" spans="1:10" ht="14.25">
      <c r="A548" s="15"/>
      <c r="B548" s="15"/>
      <c r="C548" s="15"/>
      <c r="D548" s="15"/>
      <c r="E548" s="15"/>
      <c r="F548" s="15"/>
      <c r="G548" s="19" t="s">
        <v>659</v>
      </c>
      <c r="H548" s="40"/>
      <c r="I548" s="39"/>
      <c r="J548" s="39"/>
    </row>
    <row r="549" spans="1:10" ht="14.25">
      <c r="A549" s="11"/>
      <c r="B549" s="18"/>
      <c r="C549" s="18">
        <v>36</v>
      </c>
      <c r="D549" s="18"/>
      <c r="E549" s="18"/>
      <c r="F549" s="18"/>
      <c r="G549" s="19" t="s">
        <v>645</v>
      </c>
      <c r="H549" s="39">
        <f aca="true" t="shared" si="30" ref="H549:J550">H550</f>
        <v>0</v>
      </c>
      <c r="I549" s="39">
        <f t="shared" si="30"/>
        <v>19350</v>
      </c>
      <c r="J549" s="39">
        <f t="shared" si="30"/>
        <v>19350</v>
      </c>
    </row>
    <row r="550" spans="1:10" ht="14.25">
      <c r="A550" s="11"/>
      <c r="B550" s="18"/>
      <c r="C550" s="18"/>
      <c r="D550" s="18">
        <v>363</v>
      </c>
      <c r="E550" s="18"/>
      <c r="F550" s="18"/>
      <c r="G550" s="19" t="s">
        <v>646</v>
      </c>
      <c r="H550" s="39">
        <f t="shared" si="30"/>
        <v>0</v>
      </c>
      <c r="I550" s="39">
        <f t="shared" si="30"/>
        <v>19350</v>
      </c>
      <c r="J550" s="39">
        <f t="shared" si="30"/>
        <v>19350</v>
      </c>
    </row>
    <row r="551" spans="1:10" ht="14.25">
      <c r="A551" s="8" t="s">
        <v>731</v>
      </c>
      <c r="B551" s="15"/>
      <c r="C551" s="15"/>
      <c r="D551" s="15"/>
      <c r="E551" s="15">
        <v>3631</v>
      </c>
      <c r="F551" s="15"/>
      <c r="G551" s="16" t="s">
        <v>647</v>
      </c>
      <c r="H551" s="40">
        <v>0</v>
      </c>
      <c r="I551" s="40">
        <v>19350</v>
      </c>
      <c r="J551" s="40">
        <v>19350</v>
      </c>
    </row>
    <row r="552" spans="8:10" ht="14.25">
      <c r="H552" s="26"/>
      <c r="J552" s="26"/>
    </row>
    <row r="553" spans="8:10" ht="14.25">
      <c r="H553" s="26"/>
      <c r="J553" s="26"/>
    </row>
    <row r="554" spans="1:10" ht="14.25">
      <c r="A554" s="18"/>
      <c r="B554" s="18"/>
      <c r="C554" s="18"/>
      <c r="D554" s="18"/>
      <c r="E554" s="18"/>
      <c r="F554" s="18"/>
      <c r="G554" s="19" t="s">
        <v>533</v>
      </c>
      <c r="H554" s="39"/>
      <c r="J554" s="39"/>
    </row>
    <row r="555" spans="1:10" ht="14.25">
      <c r="A555" s="18"/>
      <c r="B555" s="18"/>
      <c r="C555" s="18"/>
      <c r="D555" s="18"/>
      <c r="E555" s="18"/>
      <c r="F555" s="18"/>
      <c r="G555" s="19" t="s">
        <v>324</v>
      </c>
      <c r="H555" s="39">
        <f>H571+H557+H592+H585+H565+H598</f>
        <v>658300</v>
      </c>
      <c r="I555" s="39">
        <f>I571+I557+I592+I585+I565+I598</f>
        <v>78330</v>
      </c>
      <c r="J555" s="39">
        <f>J571+J557+J592+J585+J565+J598</f>
        <v>736630</v>
      </c>
    </row>
    <row r="556" spans="1:10" ht="14.25">
      <c r="A556" s="18"/>
      <c r="B556" s="18"/>
      <c r="C556" s="18"/>
      <c r="D556" s="18"/>
      <c r="E556" s="18"/>
      <c r="F556" s="18"/>
      <c r="G556" s="19" t="s">
        <v>625</v>
      </c>
      <c r="H556" s="39"/>
      <c r="I556" s="39"/>
      <c r="J556" s="39"/>
    </row>
    <row r="557" spans="1:10" ht="14.25">
      <c r="A557" s="18"/>
      <c r="B557" s="18"/>
      <c r="C557" s="18"/>
      <c r="D557" s="18"/>
      <c r="E557" s="18"/>
      <c r="F557" s="18"/>
      <c r="G557" s="19" t="s">
        <v>534</v>
      </c>
      <c r="H557" s="39">
        <f aca="true" t="shared" si="31" ref="H557:J558">H558</f>
        <v>153000</v>
      </c>
      <c r="I557" s="39">
        <f t="shared" si="31"/>
        <v>-27000</v>
      </c>
      <c r="J557" s="39">
        <f t="shared" si="31"/>
        <v>126000</v>
      </c>
    </row>
    <row r="558" spans="1:10" ht="14.25">
      <c r="A558" s="18"/>
      <c r="B558" s="18"/>
      <c r="C558" s="18"/>
      <c r="D558" s="18"/>
      <c r="E558" s="18"/>
      <c r="F558" s="18"/>
      <c r="G558" s="19" t="s">
        <v>514</v>
      </c>
      <c r="H558" s="39">
        <f t="shared" si="31"/>
        <v>153000</v>
      </c>
      <c r="I558" s="39">
        <f t="shared" si="31"/>
        <v>-27000</v>
      </c>
      <c r="J558" s="39">
        <f t="shared" si="31"/>
        <v>126000</v>
      </c>
    </row>
    <row r="559" spans="1:10" ht="14.25">
      <c r="A559" s="18"/>
      <c r="B559" s="18"/>
      <c r="C559" s="18">
        <v>32</v>
      </c>
      <c r="D559" s="18"/>
      <c r="E559" s="18"/>
      <c r="F559" s="18"/>
      <c r="G559" s="19" t="s">
        <v>196</v>
      </c>
      <c r="H559" s="39">
        <f>H562+H560</f>
        <v>153000</v>
      </c>
      <c r="I559" s="39">
        <f>I562+I560</f>
        <v>-27000</v>
      </c>
      <c r="J559" s="39">
        <f>J562+J560</f>
        <v>126000</v>
      </c>
    </row>
    <row r="560" spans="1:10" ht="14.25">
      <c r="A560" s="18"/>
      <c r="B560" s="18"/>
      <c r="C560" s="18"/>
      <c r="D560" s="18">
        <v>322</v>
      </c>
      <c r="E560" s="18"/>
      <c r="F560" s="18"/>
      <c r="G560" s="19" t="s">
        <v>197</v>
      </c>
      <c r="H560" s="39">
        <f>H561</f>
        <v>3000</v>
      </c>
      <c r="I560" s="39">
        <f>I561</f>
        <v>0</v>
      </c>
      <c r="J560" s="39">
        <f>J561</f>
        <v>3000</v>
      </c>
    </row>
    <row r="561" spans="1:10" ht="14.25">
      <c r="A561" s="15" t="s">
        <v>342</v>
      </c>
      <c r="B561" s="15"/>
      <c r="C561" s="15"/>
      <c r="D561" s="15"/>
      <c r="E561" s="15">
        <v>3224</v>
      </c>
      <c r="F561" s="15"/>
      <c r="G561" s="16" t="s">
        <v>322</v>
      </c>
      <c r="H561" s="40">
        <v>3000</v>
      </c>
      <c r="I561" s="40">
        <v>0</v>
      </c>
      <c r="J561" s="40">
        <v>3000</v>
      </c>
    </row>
    <row r="562" spans="1:10" ht="14.25">
      <c r="A562" s="18"/>
      <c r="B562" s="18"/>
      <c r="C562" s="18"/>
      <c r="D562" s="18">
        <v>323</v>
      </c>
      <c r="E562" s="18"/>
      <c r="F562" s="18"/>
      <c r="G562" s="19" t="s">
        <v>245</v>
      </c>
      <c r="H562" s="39">
        <f>H563</f>
        <v>150000</v>
      </c>
      <c r="I562" s="39">
        <f>I563</f>
        <v>-27000</v>
      </c>
      <c r="J562" s="39">
        <f>J563</f>
        <v>123000</v>
      </c>
    </row>
    <row r="563" spans="1:10" ht="14.25">
      <c r="A563" s="15" t="s">
        <v>341</v>
      </c>
      <c r="B563" s="15"/>
      <c r="C563" s="15"/>
      <c r="D563" s="15"/>
      <c r="E563" s="15">
        <v>3232</v>
      </c>
      <c r="F563" s="15"/>
      <c r="G563" s="16" t="s">
        <v>308</v>
      </c>
      <c r="H563" s="40">
        <v>150000</v>
      </c>
      <c r="I563" s="40">
        <v>-27000</v>
      </c>
      <c r="J563" s="40">
        <v>123000</v>
      </c>
    </row>
    <row r="564" spans="1:10" ht="14.25">
      <c r="A564" s="15"/>
      <c r="B564" s="15"/>
      <c r="C564" s="15"/>
      <c r="D564" s="15"/>
      <c r="E564" s="15"/>
      <c r="F564" s="15"/>
      <c r="G564" s="16"/>
      <c r="H564" s="40"/>
      <c r="I564" s="40"/>
      <c r="J564" s="40"/>
    </row>
    <row r="565" spans="1:10" ht="14.25">
      <c r="A565" s="15"/>
      <c r="B565" s="15"/>
      <c r="C565" s="15"/>
      <c r="D565" s="15"/>
      <c r="E565" s="15"/>
      <c r="F565" s="15"/>
      <c r="G565" s="19" t="s">
        <v>682</v>
      </c>
      <c r="H565" s="39">
        <f>H566</f>
        <v>0</v>
      </c>
      <c r="I565" s="39">
        <f>I566</f>
        <v>36000</v>
      </c>
      <c r="J565" s="39">
        <f>J566</f>
        <v>36000</v>
      </c>
    </row>
    <row r="566" spans="1:10" ht="14.25">
      <c r="A566" s="18"/>
      <c r="B566" s="18"/>
      <c r="C566" s="18"/>
      <c r="D566" s="18"/>
      <c r="E566" s="18"/>
      <c r="F566" s="18"/>
      <c r="G566" s="19" t="s">
        <v>683</v>
      </c>
      <c r="H566" s="39">
        <f aca="true" t="shared" si="32" ref="H566:J568">H567</f>
        <v>0</v>
      </c>
      <c r="I566" s="39">
        <f t="shared" si="32"/>
        <v>36000</v>
      </c>
      <c r="J566" s="39">
        <f t="shared" si="32"/>
        <v>36000</v>
      </c>
    </row>
    <row r="567" spans="1:10" ht="14.25">
      <c r="A567" s="18"/>
      <c r="B567" s="18"/>
      <c r="C567" s="18">
        <v>32</v>
      </c>
      <c r="D567" s="18"/>
      <c r="E567" s="18"/>
      <c r="F567" s="18"/>
      <c r="G567" s="19" t="s">
        <v>196</v>
      </c>
      <c r="H567" s="39">
        <f t="shared" si="32"/>
        <v>0</v>
      </c>
      <c r="I567" s="39">
        <f t="shared" si="32"/>
        <v>36000</v>
      </c>
      <c r="J567" s="39">
        <f t="shared" si="32"/>
        <v>36000</v>
      </c>
    </row>
    <row r="568" spans="1:10" ht="14.25">
      <c r="A568" s="18"/>
      <c r="B568" s="18"/>
      <c r="C568" s="18"/>
      <c r="D568" s="18">
        <v>323</v>
      </c>
      <c r="E568" s="18"/>
      <c r="F568" s="18"/>
      <c r="G568" s="19" t="s">
        <v>245</v>
      </c>
      <c r="H568" s="39">
        <f t="shared" si="32"/>
        <v>0</v>
      </c>
      <c r="I568" s="39">
        <f t="shared" si="32"/>
        <v>36000</v>
      </c>
      <c r="J568" s="39">
        <f t="shared" si="32"/>
        <v>36000</v>
      </c>
    </row>
    <row r="569" spans="1:10" ht="14.25">
      <c r="A569" s="15" t="s">
        <v>732</v>
      </c>
      <c r="B569" s="15"/>
      <c r="C569" s="15"/>
      <c r="D569" s="15"/>
      <c r="E569" s="15">
        <v>3232</v>
      </c>
      <c r="F569" s="15"/>
      <c r="G569" s="16" t="s">
        <v>710</v>
      </c>
      <c r="H569" s="40">
        <v>0</v>
      </c>
      <c r="I569" s="40">
        <v>36000</v>
      </c>
      <c r="J569" s="40">
        <v>36000</v>
      </c>
    </row>
    <row r="570" spans="1:10" ht="14.25">
      <c r="A570" s="15"/>
      <c r="B570" s="15"/>
      <c r="C570" s="15"/>
      <c r="D570" s="15"/>
      <c r="E570" s="15"/>
      <c r="F570" s="15"/>
      <c r="G570" s="16"/>
      <c r="H570" s="40"/>
      <c r="I570" s="40"/>
      <c r="J570" s="40"/>
    </row>
    <row r="571" spans="1:10" ht="14.25">
      <c r="A571" s="18"/>
      <c r="B571" s="18"/>
      <c r="C571" s="18"/>
      <c r="D571" s="18"/>
      <c r="E571" s="18"/>
      <c r="F571" s="18"/>
      <c r="G571" s="19" t="s">
        <v>684</v>
      </c>
      <c r="H571" s="39">
        <f>H572+H579</f>
        <v>505300</v>
      </c>
      <c r="I571" s="39">
        <f>I572+I579</f>
        <v>-65670</v>
      </c>
      <c r="J571" s="39">
        <f>J572+J579</f>
        <v>439630</v>
      </c>
    </row>
    <row r="572" spans="1:10" ht="14.25">
      <c r="A572" s="18"/>
      <c r="B572" s="18"/>
      <c r="C572" s="18"/>
      <c r="D572" s="18"/>
      <c r="E572" s="18"/>
      <c r="F572" s="18"/>
      <c r="G572" s="19" t="s">
        <v>685</v>
      </c>
      <c r="H572" s="39">
        <f>H573</f>
        <v>435300</v>
      </c>
      <c r="I572" s="39">
        <f>I573</f>
        <v>-65670</v>
      </c>
      <c r="J572" s="39">
        <f>J573</f>
        <v>369630</v>
      </c>
    </row>
    <row r="573" spans="1:10" ht="14.25">
      <c r="A573" s="18"/>
      <c r="B573" s="18"/>
      <c r="C573" s="18">
        <v>32</v>
      </c>
      <c r="D573" s="18"/>
      <c r="E573" s="18"/>
      <c r="F573" s="18"/>
      <c r="G573" s="19" t="s">
        <v>196</v>
      </c>
      <c r="H573" s="39">
        <f>H577+H574</f>
        <v>435300</v>
      </c>
      <c r="I573" s="39">
        <f>I577+I574</f>
        <v>-65670</v>
      </c>
      <c r="J573" s="39">
        <f>J577+J574</f>
        <v>369630</v>
      </c>
    </row>
    <row r="574" spans="1:10" ht="14.25">
      <c r="A574" s="18"/>
      <c r="B574" s="18"/>
      <c r="C574" s="18"/>
      <c r="D574" s="18">
        <v>322</v>
      </c>
      <c r="E574" s="18"/>
      <c r="F574" s="18"/>
      <c r="G574" s="19" t="s">
        <v>197</v>
      </c>
      <c r="H574" s="39">
        <f>H576+H575</f>
        <v>225300</v>
      </c>
      <c r="I574" s="39">
        <f>I576+I575</f>
        <v>-70300</v>
      </c>
      <c r="J574" s="39">
        <f>J576+J575</f>
        <v>155000</v>
      </c>
    </row>
    <row r="575" spans="1:10" ht="14.25">
      <c r="A575" s="15" t="s">
        <v>593</v>
      </c>
      <c r="B575" s="15"/>
      <c r="C575" s="15"/>
      <c r="D575" s="15"/>
      <c r="E575" s="15">
        <v>3223</v>
      </c>
      <c r="F575" s="15"/>
      <c r="G575" s="16" t="s">
        <v>230</v>
      </c>
      <c r="H575" s="40">
        <v>135000</v>
      </c>
      <c r="I575" s="40">
        <v>0</v>
      </c>
      <c r="J575" s="40">
        <v>135000</v>
      </c>
    </row>
    <row r="576" spans="1:10" ht="14.25">
      <c r="A576" s="15" t="s">
        <v>590</v>
      </c>
      <c r="B576" s="15"/>
      <c r="C576" s="15"/>
      <c r="D576" s="15"/>
      <c r="E576" s="15">
        <v>3224</v>
      </c>
      <c r="F576" s="15"/>
      <c r="G576" s="16" t="s">
        <v>322</v>
      </c>
      <c r="H576" s="40">
        <v>90300</v>
      </c>
      <c r="I576" s="40">
        <v>-70300</v>
      </c>
      <c r="J576" s="40">
        <v>20000</v>
      </c>
    </row>
    <row r="577" spans="1:10" ht="14.25">
      <c r="A577" s="18"/>
      <c r="B577" s="18"/>
      <c r="C577" s="18"/>
      <c r="D577" s="18">
        <v>323</v>
      </c>
      <c r="E577" s="18"/>
      <c r="F577" s="18"/>
      <c r="G577" s="19" t="s">
        <v>245</v>
      </c>
      <c r="H577" s="39">
        <f>H578</f>
        <v>210000</v>
      </c>
      <c r="I577" s="39">
        <f>I578</f>
        <v>4630</v>
      </c>
      <c r="J577" s="39">
        <f>J578</f>
        <v>214630</v>
      </c>
    </row>
    <row r="578" spans="1:10" ht="14.25">
      <c r="A578" s="15" t="s">
        <v>591</v>
      </c>
      <c r="B578" s="15"/>
      <c r="C578" s="15"/>
      <c r="D578" s="15"/>
      <c r="E578" s="15">
        <v>3232</v>
      </c>
      <c r="F578" s="15"/>
      <c r="G578" s="16" t="s">
        <v>308</v>
      </c>
      <c r="H578" s="40">
        <v>210000</v>
      </c>
      <c r="I578" s="40">
        <v>4630</v>
      </c>
      <c r="J578" s="40">
        <v>214630</v>
      </c>
    </row>
    <row r="579" spans="1:10" s="2" customFormat="1" ht="15">
      <c r="A579" s="18"/>
      <c r="B579" s="18"/>
      <c r="C579" s="18"/>
      <c r="D579" s="18"/>
      <c r="E579" s="18"/>
      <c r="F579" s="18"/>
      <c r="G579" s="19" t="s">
        <v>474</v>
      </c>
      <c r="H579" s="39">
        <f>H581</f>
        <v>70000</v>
      </c>
      <c r="I579" s="39">
        <f>I581</f>
        <v>0</v>
      </c>
      <c r="J579" s="39">
        <f>J581</f>
        <v>70000</v>
      </c>
    </row>
    <row r="580" spans="1:10" ht="14.25">
      <c r="A580" s="18"/>
      <c r="B580" s="18"/>
      <c r="C580" s="18"/>
      <c r="D580" s="18"/>
      <c r="E580" s="18"/>
      <c r="F580" s="18"/>
      <c r="G580" s="20" t="s">
        <v>325</v>
      </c>
      <c r="H580" s="39"/>
      <c r="I580" s="39"/>
      <c r="J580" s="39"/>
    </row>
    <row r="581" spans="1:10" ht="14.25">
      <c r="A581" s="18"/>
      <c r="B581" s="18"/>
      <c r="C581" s="18">
        <v>42</v>
      </c>
      <c r="D581" s="18"/>
      <c r="E581" s="18"/>
      <c r="F581" s="18"/>
      <c r="G581" s="19" t="s">
        <v>292</v>
      </c>
      <c r="H581" s="39">
        <f aca="true" t="shared" si="33" ref="H581:J582">H582</f>
        <v>70000</v>
      </c>
      <c r="I581" s="39">
        <f t="shared" si="33"/>
        <v>0</v>
      </c>
      <c r="J581" s="39">
        <f t="shared" si="33"/>
        <v>70000</v>
      </c>
    </row>
    <row r="582" spans="1:10" ht="14.25">
      <c r="A582" s="18"/>
      <c r="B582" s="18"/>
      <c r="C582" s="18"/>
      <c r="D582" s="18">
        <v>421</v>
      </c>
      <c r="E582" s="18"/>
      <c r="F582" s="18"/>
      <c r="G582" s="19" t="s">
        <v>312</v>
      </c>
      <c r="H582" s="39">
        <f t="shared" si="33"/>
        <v>70000</v>
      </c>
      <c r="I582" s="39">
        <f t="shared" si="33"/>
        <v>0</v>
      </c>
      <c r="J582" s="39">
        <f t="shared" si="33"/>
        <v>70000</v>
      </c>
    </row>
    <row r="583" spans="1:10" ht="14.25">
      <c r="A583" s="15" t="s">
        <v>592</v>
      </c>
      <c r="B583" s="15"/>
      <c r="C583" s="15"/>
      <c r="D583" s="15"/>
      <c r="E583" s="15">
        <v>4214</v>
      </c>
      <c r="F583" s="15"/>
      <c r="G583" s="16" t="s">
        <v>515</v>
      </c>
      <c r="H583" s="40">
        <v>70000</v>
      </c>
      <c r="I583" s="40">
        <v>0</v>
      </c>
      <c r="J583" s="40">
        <v>70000</v>
      </c>
    </row>
    <row r="584" spans="1:10" ht="14.25">
      <c r="A584" s="15"/>
      <c r="B584" s="15"/>
      <c r="C584" s="15"/>
      <c r="D584" s="15"/>
      <c r="E584" s="15"/>
      <c r="F584" s="15"/>
      <c r="G584" s="16"/>
      <c r="H584" s="40"/>
      <c r="I584" s="40"/>
      <c r="J584" s="40"/>
    </row>
    <row r="585" spans="1:10" ht="14.25">
      <c r="A585" s="15"/>
      <c r="B585" s="18"/>
      <c r="C585" s="18"/>
      <c r="D585" s="18"/>
      <c r="E585" s="18"/>
      <c r="F585" s="18"/>
      <c r="G585" s="19" t="s">
        <v>686</v>
      </c>
      <c r="H585" s="39">
        <f aca="true" t="shared" si="34" ref="H585:J586">H586</f>
        <v>0</v>
      </c>
      <c r="I585" s="39">
        <f t="shared" si="34"/>
        <v>90000</v>
      </c>
      <c r="J585" s="39">
        <f t="shared" si="34"/>
        <v>90000</v>
      </c>
    </row>
    <row r="586" spans="1:10" ht="14.25">
      <c r="A586" s="15"/>
      <c r="B586" s="18"/>
      <c r="C586" s="18"/>
      <c r="D586" s="18"/>
      <c r="E586" s="18"/>
      <c r="F586" s="18"/>
      <c r="G586" s="19" t="s">
        <v>687</v>
      </c>
      <c r="H586" s="39">
        <f t="shared" si="34"/>
        <v>0</v>
      </c>
      <c r="I586" s="39">
        <f t="shared" si="34"/>
        <v>90000</v>
      </c>
      <c r="J586" s="39">
        <f t="shared" si="34"/>
        <v>90000</v>
      </c>
    </row>
    <row r="587" spans="1:10" ht="14.25">
      <c r="A587" s="15"/>
      <c r="B587" s="18"/>
      <c r="C587" s="18">
        <v>42</v>
      </c>
      <c r="D587" s="18"/>
      <c r="E587" s="18"/>
      <c r="F587" s="18"/>
      <c r="G587" s="19" t="s">
        <v>424</v>
      </c>
      <c r="H587" s="39">
        <f>H589</f>
        <v>0</v>
      </c>
      <c r="I587" s="39">
        <f>I589</f>
        <v>90000</v>
      </c>
      <c r="J587" s="39">
        <f>J589</f>
        <v>90000</v>
      </c>
    </row>
    <row r="588" spans="1:10" ht="14.25">
      <c r="A588" s="15"/>
      <c r="B588" s="18"/>
      <c r="C588" s="18"/>
      <c r="D588" s="18"/>
      <c r="E588" s="18"/>
      <c r="F588" s="18"/>
      <c r="G588" s="19" t="s">
        <v>290</v>
      </c>
      <c r="H588" s="39"/>
      <c r="I588" s="39"/>
      <c r="J588" s="39"/>
    </row>
    <row r="589" spans="1:10" ht="14.25">
      <c r="A589" s="15"/>
      <c r="B589" s="18"/>
      <c r="C589" s="18"/>
      <c r="D589" s="18">
        <v>422</v>
      </c>
      <c r="E589" s="18"/>
      <c r="F589" s="18"/>
      <c r="G589" s="19" t="s">
        <v>642</v>
      </c>
      <c r="H589" s="39">
        <f>H590</f>
        <v>0</v>
      </c>
      <c r="I589" s="39">
        <f>I590</f>
        <v>90000</v>
      </c>
      <c r="J589" s="39">
        <f>J590</f>
        <v>90000</v>
      </c>
    </row>
    <row r="590" spans="1:10" ht="14.25">
      <c r="A590" s="15" t="s">
        <v>733</v>
      </c>
      <c r="B590" s="15"/>
      <c r="C590" s="15"/>
      <c r="D590" s="15"/>
      <c r="E590" s="15">
        <v>4227</v>
      </c>
      <c r="F590" s="15"/>
      <c r="G590" s="16" t="s">
        <v>643</v>
      </c>
      <c r="H590" s="40">
        <v>0</v>
      </c>
      <c r="I590" s="40">
        <v>90000</v>
      </c>
      <c r="J590" s="40">
        <v>90000</v>
      </c>
    </row>
    <row r="591" spans="1:10" ht="14.25">
      <c r="A591" s="15"/>
      <c r="B591" s="15"/>
      <c r="C591" s="15"/>
      <c r="D591" s="15"/>
      <c r="E591" s="15"/>
      <c r="F591" s="15"/>
      <c r="G591" s="16"/>
      <c r="H591" s="40"/>
      <c r="I591" s="40"/>
      <c r="J591" s="40"/>
    </row>
    <row r="592" spans="1:10" ht="14.25">
      <c r="A592" s="18"/>
      <c r="B592" s="18"/>
      <c r="C592" s="18"/>
      <c r="D592" s="18"/>
      <c r="E592" s="18"/>
      <c r="F592" s="18"/>
      <c r="G592" s="19" t="s">
        <v>688</v>
      </c>
      <c r="H592" s="39">
        <f>H593</f>
        <v>0</v>
      </c>
      <c r="I592" s="39">
        <f>I593</f>
        <v>5000</v>
      </c>
      <c r="J592" s="39">
        <f>J593</f>
        <v>5000</v>
      </c>
    </row>
    <row r="593" spans="1:10" ht="14.25">
      <c r="A593" s="18"/>
      <c r="B593" s="18"/>
      <c r="C593" s="18"/>
      <c r="D593" s="18"/>
      <c r="E593" s="18"/>
      <c r="F593" s="18"/>
      <c r="G593" s="19" t="s">
        <v>689</v>
      </c>
      <c r="H593" s="39">
        <f aca="true" t="shared" si="35" ref="H593:J595">H594</f>
        <v>0</v>
      </c>
      <c r="I593" s="39">
        <f t="shared" si="35"/>
        <v>5000</v>
      </c>
      <c r="J593" s="39">
        <f t="shared" si="35"/>
        <v>5000</v>
      </c>
    </row>
    <row r="594" spans="1:10" ht="14.25">
      <c r="A594" s="18"/>
      <c r="B594" s="18"/>
      <c r="C594" s="18">
        <v>32</v>
      </c>
      <c r="D594" s="18"/>
      <c r="E594" s="18"/>
      <c r="F594" s="18"/>
      <c r="G594" s="19" t="s">
        <v>196</v>
      </c>
      <c r="H594" s="39">
        <f t="shared" si="35"/>
        <v>0</v>
      </c>
      <c r="I594" s="39">
        <f t="shared" si="35"/>
        <v>5000</v>
      </c>
      <c r="J594" s="39">
        <f t="shared" si="35"/>
        <v>5000</v>
      </c>
    </row>
    <row r="595" spans="1:10" ht="14.25">
      <c r="A595" s="18"/>
      <c r="B595" s="18"/>
      <c r="C595" s="18"/>
      <c r="D595" s="18">
        <v>323</v>
      </c>
      <c r="E595" s="18"/>
      <c r="F595" s="18"/>
      <c r="G595" s="19" t="s">
        <v>245</v>
      </c>
      <c r="H595" s="39">
        <f t="shared" si="35"/>
        <v>0</v>
      </c>
      <c r="I595" s="39">
        <f t="shared" si="35"/>
        <v>5000</v>
      </c>
      <c r="J595" s="39">
        <f t="shared" si="35"/>
        <v>5000</v>
      </c>
    </row>
    <row r="596" spans="1:10" ht="14.25">
      <c r="A596" s="15" t="s">
        <v>734</v>
      </c>
      <c r="B596" s="15"/>
      <c r="C596" s="15"/>
      <c r="D596" s="15"/>
      <c r="E596" s="15">
        <v>3232</v>
      </c>
      <c r="F596" s="15"/>
      <c r="G596" s="16" t="s">
        <v>710</v>
      </c>
      <c r="H596" s="40">
        <v>0</v>
      </c>
      <c r="I596" s="40">
        <v>5000</v>
      </c>
      <c r="J596" s="40">
        <v>5000</v>
      </c>
    </row>
    <row r="597" spans="1:10" ht="14.25">
      <c r="A597" s="15"/>
      <c r="B597" s="15"/>
      <c r="C597" s="15"/>
      <c r="D597" s="15"/>
      <c r="E597" s="15"/>
      <c r="F597" s="15"/>
      <c r="G597" s="16"/>
      <c r="H597" s="40"/>
      <c r="I597" s="40"/>
      <c r="J597" s="40"/>
    </row>
    <row r="598" spans="1:10" ht="14.25">
      <c r="A598" s="15"/>
      <c r="B598" s="15"/>
      <c r="C598" s="15"/>
      <c r="D598" s="15"/>
      <c r="E598" s="15"/>
      <c r="F598" s="15"/>
      <c r="G598" s="19" t="s">
        <v>690</v>
      </c>
      <c r="H598" s="39">
        <f aca="true" t="shared" si="36" ref="H598:J599">H599</f>
        <v>0</v>
      </c>
      <c r="I598" s="39">
        <f t="shared" si="36"/>
        <v>40000</v>
      </c>
      <c r="J598" s="39">
        <f t="shared" si="36"/>
        <v>40000</v>
      </c>
    </row>
    <row r="599" spans="1:10" ht="14.25">
      <c r="A599" s="15"/>
      <c r="B599" s="15"/>
      <c r="C599" s="15"/>
      <c r="D599" s="15"/>
      <c r="E599" s="15"/>
      <c r="F599" s="15"/>
      <c r="G599" s="19" t="s">
        <v>691</v>
      </c>
      <c r="H599" s="39">
        <f t="shared" si="36"/>
        <v>0</v>
      </c>
      <c r="I599" s="39">
        <f t="shared" si="36"/>
        <v>40000</v>
      </c>
      <c r="J599" s="39">
        <f t="shared" si="36"/>
        <v>40000</v>
      </c>
    </row>
    <row r="600" spans="1:10" ht="14.25">
      <c r="A600" s="15"/>
      <c r="B600" s="18"/>
      <c r="C600" s="18">
        <v>41</v>
      </c>
      <c r="D600" s="18"/>
      <c r="E600" s="18"/>
      <c r="F600" s="18"/>
      <c r="G600" s="19" t="s">
        <v>330</v>
      </c>
      <c r="H600" s="39">
        <f>H602</f>
        <v>0</v>
      </c>
      <c r="I600" s="39">
        <f>I602</f>
        <v>40000</v>
      </c>
      <c r="J600" s="39">
        <f>J602</f>
        <v>40000</v>
      </c>
    </row>
    <row r="601" spans="1:10" ht="14.25">
      <c r="A601" s="15"/>
      <c r="B601" s="18"/>
      <c r="C601" s="18"/>
      <c r="D601" s="18"/>
      <c r="E601" s="18"/>
      <c r="F601" s="18"/>
      <c r="G601" s="19" t="s">
        <v>290</v>
      </c>
      <c r="H601" s="39"/>
      <c r="I601" s="39"/>
      <c r="J601" s="39"/>
    </row>
    <row r="602" spans="1:10" ht="14.25">
      <c r="A602" s="15"/>
      <c r="B602" s="18"/>
      <c r="C602" s="18"/>
      <c r="D602" s="18">
        <v>411</v>
      </c>
      <c r="E602" s="18"/>
      <c r="F602" s="18"/>
      <c r="G602" s="19" t="s">
        <v>440</v>
      </c>
      <c r="H602" s="39">
        <f>H603</f>
        <v>0</v>
      </c>
      <c r="I602" s="39">
        <f>I603</f>
        <v>40000</v>
      </c>
      <c r="J602" s="39">
        <f>J603</f>
        <v>40000</v>
      </c>
    </row>
    <row r="603" spans="1:10" ht="14.25">
      <c r="A603" s="15" t="s">
        <v>735</v>
      </c>
      <c r="B603" s="15"/>
      <c r="C603" s="15"/>
      <c r="D603" s="15"/>
      <c r="E603" s="15">
        <v>4111</v>
      </c>
      <c r="F603" s="15"/>
      <c r="G603" s="16" t="s">
        <v>675</v>
      </c>
      <c r="H603" s="40">
        <v>0</v>
      </c>
      <c r="I603" s="40">
        <v>40000</v>
      </c>
      <c r="J603" s="40">
        <v>40000</v>
      </c>
    </row>
    <row r="604" spans="1:10" ht="14.25">
      <c r="A604" s="15"/>
      <c r="B604" s="15"/>
      <c r="C604" s="15"/>
      <c r="D604" s="15"/>
      <c r="E604" s="15"/>
      <c r="F604" s="15"/>
      <c r="G604" s="16"/>
      <c r="H604" s="40"/>
      <c r="I604" s="40"/>
      <c r="J604" s="40"/>
    </row>
    <row r="605" spans="1:10" ht="14.25">
      <c r="A605" s="15"/>
      <c r="B605" s="15"/>
      <c r="C605" s="15"/>
      <c r="D605" s="15"/>
      <c r="E605" s="15"/>
      <c r="F605" s="15"/>
      <c r="G605" s="16"/>
      <c r="H605" s="40"/>
      <c r="I605" s="40"/>
      <c r="J605" s="40"/>
    </row>
    <row r="606" spans="1:10" ht="14.25">
      <c r="A606" s="15"/>
      <c r="B606" s="15"/>
      <c r="C606" s="15"/>
      <c r="D606" s="15"/>
      <c r="E606" s="15"/>
      <c r="F606" s="15"/>
      <c r="G606" s="19" t="s">
        <v>671</v>
      </c>
      <c r="H606" s="39">
        <f>H608+H630</f>
        <v>111000</v>
      </c>
      <c r="I606" s="39">
        <f>I608+I630</f>
        <v>60000</v>
      </c>
      <c r="J606" s="39">
        <f>J608+J630</f>
        <v>171000</v>
      </c>
    </row>
    <row r="607" spans="1:10" ht="14.25">
      <c r="A607" s="18"/>
      <c r="B607" s="18"/>
      <c r="C607" s="18"/>
      <c r="D607" s="18"/>
      <c r="E607" s="18"/>
      <c r="F607" s="18"/>
      <c r="G607" s="19" t="s">
        <v>624</v>
      </c>
      <c r="H607" s="39"/>
      <c r="I607" s="39"/>
      <c r="J607" s="39"/>
    </row>
    <row r="608" spans="1:10" ht="14.25">
      <c r="A608" s="18"/>
      <c r="B608" s="18"/>
      <c r="C608" s="18"/>
      <c r="D608" s="18"/>
      <c r="E608" s="18"/>
      <c r="F608" s="18"/>
      <c r="G608" s="19" t="s">
        <v>692</v>
      </c>
      <c r="H608" s="39">
        <f>H609+H619+H623</f>
        <v>81000</v>
      </c>
      <c r="I608" s="39">
        <f>I609+I619+I623</f>
        <v>10000</v>
      </c>
      <c r="J608" s="39">
        <f>J609+J619+J623</f>
        <v>91000</v>
      </c>
    </row>
    <row r="609" spans="1:10" ht="14.25">
      <c r="A609" s="18"/>
      <c r="B609" s="18"/>
      <c r="C609" s="18"/>
      <c r="D609" s="18"/>
      <c r="E609" s="18"/>
      <c r="F609" s="18"/>
      <c r="G609" s="19" t="s">
        <v>476</v>
      </c>
      <c r="H609" s="39">
        <f>H613+H610</f>
        <v>45000</v>
      </c>
      <c r="I609" s="39">
        <f>I613+I610</f>
        <v>10000</v>
      </c>
      <c r="J609" s="39">
        <f>J613+J610</f>
        <v>55000</v>
      </c>
    </row>
    <row r="610" spans="1:10" ht="14.25">
      <c r="A610" s="18"/>
      <c r="B610" s="18"/>
      <c r="C610" s="18">
        <v>32</v>
      </c>
      <c r="D610" s="18"/>
      <c r="E610" s="18"/>
      <c r="F610" s="18"/>
      <c r="G610" s="19" t="s">
        <v>196</v>
      </c>
      <c r="H610" s="39">
        <f aca="true" t="shared" si="37" ref="H610:J611">H611</f>
        <v>3000</v>
      </c>
      <c r="I610" s="39">
        <f t="shared" si="37"/>
        <v>0</v>
      </c>
      <c r="J610" s="39">
        <f t="shared" si="37"/>
        <v>3000</v>
      </c>
    </row>
    <row r="611" spans="1:10" ht="14.25">
      <c r="A611" s="18"/>
      <c r="B611" s="18"/>
      <c r="C611" s="18"/>
      <c r="D611" s="18">
        <v>323</v>
      </c>
      <c r="E611" s="18"/>
      <c r="F611" s="18"/>
      <c r="G611" s="19" t="s">
        <v>245</v>
      </c>
      <c r="H611" s="39">
        <f t="shared" si="37"/>
        <v>3000</v>
      </c>
      <c r="I611" s="39">
        <f t="shared" si="37"/>
        <v>0</v>
      </c>
      <c r="J611" s="39">
        <f t="shared" si="37"/>
        <v>3000</v>
      </c>
    </row>
    <row r="612" spans="1:10" ht="14.25">
      <c r="A612" s="15" t="s">
        <v>594</v>
      </c>
      <c r="B612" s="15"/>
      <c r="C612" s="15"/>
      <c r="D612" s="15"/>
      <c r="E612" s="15">
        <v>3239</v>
      </c>
      <c r="F612" s="15"/>
      <c r="G612" s="16" t="s">
        <v>535</v>
      </c>
      <c r="H612" s="40">
        <v>3000</v>
      </c>
      <c r="I612" s="40">
        <v>0</v>
      </c>
      <c r="J612" s="40">
        <v>3000</v>
      </c>
    </row>
    <row r="613" spans="1:10" ht="14.25">
      <c r="A613" s="11"/>
      <c r="B613" s="11"/>
      <c r="C613" s="11">
        <v>38</v>
      </c>
      <c r="D613" s="11"/>
      <c r="E613" s="11"/>
      <c r="F613" s="11"/>
      <c r="G613" s="19" t="s">
        <v>419</v>
      </c>
      <c r="H613" s="32">
        <f aca="true" t="shared" si="38" ref="H613:J614">H614</f>
        <v>42000</v>
      </c>
      <c r="I613" s="32">
        <f t="shared" si="38"/>
        <v>10000</v>
      </c>
      <c r="J613" s="32">
        <f t="shared" si="38"/>
        <v>52000</v>
      </c>
    </row>
    <row r="614" spans="1:10" ht="14.25">
      <c r="A614" s="11"/>
      <c r="B614" s="11"/>
      <c r="C614" s="11"/>
      <c r="D614" s="11">
        <v>381</v>
      </c>
      <c r="E614" s="11"/>
      <c r="F614" s="11"/>
      <c r="G614" s="19" t="s">
        <v>296</v>
      </c>
      <c r="H614" s="32">
        <f t="shared" si="38"/>
        <v>42000</v>
      </c>
      <c r="I614" s="32">
        <f t="shared" si="38"/>
        <v>10000</v>
      </c>
      <c r="J614" s="32">
        <f t="shared" si="38"/>
        <v>52000</v>
      </c>
    </row>
    <row r="615" spans="5:10" ht="14.25">
      <c r="E615" s="8">
        <v>3811</v>
      </c>
      <c r="G615" s="16" t="s">
        <v>195</v>
      </c>
      <c r="H615" s="26">
        <f>H618+H617+H616</f>
        <v>42000</v>
      </c>
      <c r="I615" s="26">
        <v>10000</v>
      </c>
      <c r="J615" s="26">
        <f>J618+J617+J616</f>
        <v>52000</v>
      </c>
    </row>
    <row r="616" spans="1:10" ht="14.25">
      <c r="A616" s="8" t="s">
        <v>595</v>
      </c>
      <c r="F616" s="8">
        <v>3811</v>
      </c>
      <c r="G616" s="16" t="s">
        <v>327</v>
      </c>
      <c r="H616" s="26">
        <v>10000</v>
      </c>
      <c r="I616" s="26">
        <v>10000</v>
      </c>
      <c r="J616" s="26">
        <v>20000</v>
      </c>
    </row>
    <row r="617" spans="1:10" ht="14.25">
      <c r="A617" s="8" t="s">
        <v>596</v>
      </c>
      <c r="F617" s="8">
        <v>3811</v>
      </c>
      <c r="G617" s="9" t="s">
        <v>328</v>
      </c>
      <c r="H617" s="26">
        <v>2000</v>
      </c>
      <c r="I617" s="26">
        <v>0</v>
      </c>
      <c r="J617" s="26">
        <v>2000</v>
      </c>
    </row>
    <row r="618" spans="1:10" ht="14.25">
      <c r="A618" s="8" t="s">
        <v>597</v>
      </c>
      <c r="F618" s="8">
        <v>3811</v>
      </c>
      <c r="G618" s="16" t="s">
        <v>326</v>
      </c>
      <c r="H618" s="26">
        <v>30000</v>
      </c>
      <c r="I618" s="26">
        <v>0</v>
      </c>
      <c r="J618" s="26">
        <v>30000</v>
      </c>
    </row>
    <row r="619" spans="1:10" s="2" customFormat="1" ht="15">
      <c r="A619" s="11"/>
      <c r="B619" s="11"/>
      <c r="C619" s="11"/>
      <c r="D619" s="11"/>
      <c r="E619" s="11"/>
      <c r="F619" s="11"/>
      <c r="G619" s="12" t="s">
        <v>477</v>
      </c>
      <c r="H619" s="32">
        <f>H622</f>
        <v>30000</v>
      </c>
      <c r="I619" s="32">
        <f>I622</f>
        <v>0</v>
      </c>
      <c r="J619" s="32">
        <f>J622</f>
        <v>30000</v>
      </c>
    </row>
    <row r="620" spans="1:10" ht="14.25">
      <c r="A620" s="11"/>
      <c r="B620" s="11"/>
      <c r="C620" s="11">
        <v>38</v>
      </c>
      <c r="D620" s="11"/>
      <c r="E620" s="11"/>
      <c r="F620" s="11"/>
      <c r="G620" s="19" t="s">
        <v>419</v>
      </c>
      <c r="H620" s="32">
        <f aca="true" t="shared" si="39" ref="H620:J621">H621</f>
        <v>30000</v>
      </c>
      <c r="I620" s="32">
        <f t="shared" si="39"/>
        <v>0</v>
      </c>
      <c r="J620" s="32">
        <f t="shared" si="39"/>
        <v>30000</v>
      </c>
    </row>
    <row r="621" spans="1:10" ht="14.25">
      <c r="A621" s="11"/>
      <c r="B621" s="11"/>
      <c r="C621" s="11"/>
      <c r="D621" s="11">
        <v>381</v>
      </c>
      <c r="E621" s="11"/>
      <c r="F621" s="11"/>
      <c r="G621" s="19" t="s">
        <v>296</v>
      </c>
      <c r="H621" s="32">
        <f t="shared" si="39"/>
        <v>30000</v>
      </c>
      <c r="I621" s="32">
        <f t="shared" si="39"/>
        <v>0</v>
      </c>
      <c r="J621" s="32">
        <f t="shared" si="39"/>
        <v>30000</v>
      </c>
    </row>
    <row r="622" spans="1:10" ht="14.25">
      <c r="A622" s="8" t="s">
        <v>598</v>
      </c>
      <c r="E622" s="8">
        <v>3811</v>
      </c>
      <c r="G622" s="9" t="s">
        <v>536</v>
      </c>
      <c r="H622" s="26">
        <v>30000</v>
      </c>
      <c r="I622" s="26">
        <v>0</v>
      </c>
      <c r="J622" s="26">
        <v>30000</v>
      </c>
    </row>
    <row r="623" spans="1:10" s="2" customFormat="1" ht="15">
      <c r="A623" s="11"/>
      <c r="B623" s="11"/>
      <c r="C623" s="11"/>
      <c r="D623" s="11"/>
      <c r="E623" s="11"/>
      <c r="F623" s="11"/>
      <c r="G623" s="12" t="s">
        <v>478</v>
      </c>
      <c r="H623" s="32">
        <f>H628+H627</f>
        <v>6000</v>
      </c>
      <c r="I623" s="32">
        <f>I628+I627</f>
        <v>0</v>
      </c>
      <c r="J623" s="32">
        <f>J628+J627</f>
        <v>6000</v>
      </c>
    </row>
    <row r="624" spans="1:10" ht="14.25">
      <c r="A624" s="11"/>
      <c r="B624" s="11"/>
      <c r="C624" s="11">
        <v>38</v>
      </c>
      <c r="D624" s="11"/>
      <c r="E624" s="11"/>
      <c r="F624" s="11"/>
      <c r="G624" s="19" t="s">
        <v>419</v>
      </c>
      <c r="H624" s="32">
        <f aca="true" t="shared" si="40" ref="H624:J625">H625</f>
        <v>6000</v>
      </c>
      <c r="I624" s="32">
        <f t="shared" si="40"/>
        <v>0</v>
      </c>
      <c r="J624" s="32">
        <f t="shared" si="40"/>
        <v>6000</v>
      </c>
    </row>
    <row r="625" spans="1:10" ht="14.25">
      <c r="A625" s="11"/>
      <c r="B625" s="11"/>
      <c r="C625" s="11"/>
      <c r="D625" s="11">
        <v>381</v>
      </c>
      <c r="E625" s="11"/>
      <c r="F625" s="11"/>
      <c r="G625" s="19" t="s">
        <v>296</v>
      </c>
      <c r="H625" s="32">
        <f t="shared" si="40"/>
        <v>6000</v>
      </c>
      <c r="I625" s="32">
        <f t="shared" si="40"/>
        <v>0</v>
      </c>
      <c r="J625" s="32">
        <f t="shared" si="40"/>
        <v>6000</v>
      </c>
    </row>
    <row r="626" spans="5:10" ht="14.25">
      <c r="E626" s="8">
        <v>3811</v>
      </c>
      <c r="G626" s="16" t="s">
        <v>195</v>
      </c>
      <c r="H626" s="26">
        <v>6000</v>
      </c>
      <c r="I626" s="26">
        <v>0</v>
      </c>
      <c r="J626" s="26">
        <f>J627+J628</f>
        <v>6000</v>
      </c>
    </row>
    <row r="627" spans="1:10" ht="14.25">
      <c r="A627" s="8" t="s">
        <v>599</v>
      </c>
      <c r="F627" s="8">
        <v>3811</v>
      </c>
      <c r="G627" s="9" t="s">
        <v>332</v>
      </c>
      <c r="H627" s="26">
        <v>1000</v>
      </c>
      <c r="I627" s="26">
        <v>0</v>
      </c>
      <c r="J627" s="26">
        <v>1000</v>
      </c>
    </row>
    <row r="628" spans="1:10" ht="14.25">
      <c r="A628" s="8" t="s">
        <v>600</v>
      </c>
      <c r="F628" s="8">
        <v>3811</v>
      </c>
      <c r="G628" s="9" t="s">
        <v>333</v>
      </c>
      <c r="H628" s="26">
        <v>5000</v>
      </c>
      <c r="I628" s="26">
        <v>0</v>
      </c>
      <c r="J628" s="26">
        <v>5000</v>
      </c>
    </row>
    <row r="629" spans="8:10" ht="14.25">
      <c r="H629" s="26"/>
      <c r="I629" s="26"/>
      <c r="J629" s="26"/>
    </row>
    <row r="630" spans="1:10" s="2" customFormat="1" ht="15">
      <c r="A630" s="11"/>
      <c r="B630" s="11"/>
      <c r="C630" s="11"/>
      <c r="D630" s="11"/>
      <c r="E630" s="11"/>
      <c r="F630" s="11"/>
      <c r="G630" s="12" t="s">
        <v>693</v>
      </c>
      <c r="H630" s="32">
        <f aca="true" t="shared" si="41" ref="H630:J633">H631</f>
        <v>30000</v>
      </c>
      <c r="I630" s="32">
        <f t="shared" si="41"/>
        <v>50000</v>
      </c>
      <c r="J630" s="32">
        <f t="shared" si="41"/>
        <v>80000</v>
      </c>
    </row>
    <row r="631" spans="1:10" s="2" customFormat="1" ht="15">
      <c r="A631" s="11"/>
      <c r="B631" s="11"/>
      <c r="C631" s="11"/>
      <c r="D631" s="11"/>
      <c r="E631" s="11"/>
      <c r="F631" s="11"/>
      <c r="G631" s="12" t="s">
        <v>479</v>
      </c>
      <c r="H631" s="32">
        <f t="shared" si="41"/>
        <v>30000</v>
      </c>
      <c r="I631" s="32">
        <f t="shared" si="41"/>
        <v>50000</v>
      </c>
      <c r="J631" s="32">
        <f t="shared" si="41"/>
        <v>80000</v>
      </c>
    </row>
    <row r="632" spans="1:10" s="2" customFormat="1" ht="15">
      <c r="A632" s="11"/>
      <c r="B632" s="11"/>
      <c r="C632" s="11">
        <v>38</v>
      </c>
      <c r="D632" s="11"/>
      <c r="E632" s="11"/>
      <c r="F632" s="11"/>
      <c r="G632" s="12" t="s">
        <v>194</v>
      </c>
      <c r="H632" s="32">
        <f t="shared" si="41"/>
        <v>30000</v>
      </c>
      <c r="I632" s="32">
        <f t="shared" si="41"/>
        <v>50000</v>
      </c>
      <c r="J632" s="32">
        <f t="shared" si="41"/>
        <v>80000</v>
      </c>
    </row>
    <row r="633" spans="1:10" s="2" customFormat="1" ht="15">
      <c r="A633" s="11"/>
      <c r="B633" s="11"/>
      <c r="C633" s="11"/>
      <c r="D633" s="11">
        <v>382</v>
      </c>
      <c r="E633" s="11"/>
      <c r="F633" s="11"/>
      <c r="G633" s="12" t="s">
        <v>442</v>
      </c>
      <c r="H633" s="32">
        <f t="shared" si="41"/>
        <v>30000</v>
      </c>
      <c r="I633" s="32">
        <f t="shared" si="41"/>
        <v>50000</v>
      </c>
      <c r="J633" s="32">
        <f t="shared" si="41"/>
        <v>80000</v>
      </c>
    </row>
    <row r="634" spans="1:10" ht="14.25">
      <c r="A634" s="8" t="s">
        <v>601</v>
      </c>
      <c r="E634" s="8">
        <v>3821</v>
      </c>
      <c r="G634" s="9" t="s">
        <v>443</v>
      </c>
      <c r="H634" s="26">
        <v>30000</v>
      </c>
      <c r="I634" s="26">
        <v>50000</v>
      </c>
      <c r="J634" s="26">
        <v>80000</v>
      </c>
    </row>
    <row r="635" spans="8:10" ht="14.25">
      <c r="H635" s="26"/>
      <c r="I635" s="26"/>
      <c r="J635" s="26"/>
    </row>
    <row r="636" spans="8:10" ht="14.25">
      <c r="H636" s="26"/>
      <c r="I636" s="26"/>
      <c r="J636" s="26"/>
    </row>
    <row r="637" spans="1:10" ht="14.25">
      <c r="A637" s="11"/>
      <c r="B637" s="11"/>
      <c r="C637" s="11"/>
      <c r="D637" s="11"/>
      <c r="E637" s="11"/>
      <c r="F637" s="11"/>
      <c r="G637" s="12" t="s">
        <v>480</v>
      </c>
      <c r="H637" s="32">
        <f>H656+H639+H664</f>
        <v>252500</v>
      </c>
      <c r="I637" s="32">
        <f>I656+I639+I664</f>
        <v>78200</v>
      </c>
      <c r="J637" s="32">
        <f>J656+J639+J664</f>
        <v>330700</v>
      </c>
    </row>
    <row r="638" spans="1:10" ht="14.25">
      <c r="A638" s="11"/>
      <c r="B638" s="11"/>
      <c r="C638" s="11"/>
      <c r="D638" s="11"/>
      <c r="E638" s="11"/>
      <c r="F638" s="11"/>
      <c r="G638" s="12" t="s">
        <v>623</v>
      </c>
      <c r="H638" s="32"/>
      <c r="I638" s="32"/>
      <c r="J638" s="32"/>
    </row>
    <row r="639" spans="1:10" ht="14.25">
      <c r="A639" s="11"/>
      <c r="B639" s="11"/>
      <c r="C639" s="11"/>
      <c r="D639" s="11"/>
      <c r="E639" s="11"/>
      <c r="F639" s="11"/>
      <c r="G639" s="12" t="s">
        <v>694</v>
      </c>
      <c r="H639" s="32">
        <f>H640+H645+H650</f>
        <v>183500</v>
      </c>
      <c r="I639" s="32">
        <f>I640+I645+I650</f>
        <v>30200</v>
      </c>
      <c r="J639" s="32">
        <f>J640+J645+J650</f>
        <v>213700</v>
      </c>
    </row>
    <row r="640" spans="1:10" ht="14.25">
      <c r="A640" s="11"/>
      <c r="B640" s="11"/>
      <c r="C640" s="11"/>
      <c r="D640" s="11"/>
      <c r="E640" s="11"/>
      <c r="F640" s="11"/>
      <c r="G640" s="12" t="s">
        <v>537</v>
      </c>
      <c r="H640" s="32">
        <f>H642</f>
        <v>170000</v>
      </c>
      <c r="I640" s="32">
        <f>I642</f>
        <v>35000</v>
      </c>
      <c r="J640" s="32">
        <f>J642</f>
        <v>205000</v>
      </c>
    </row>
    <row r="641" spans="1:10" ht="14.25">
      <c r="A641" s="11"/>
      <c r="B641" s="11"/>
      <c r="C641" s="11">
        <v>37</v>
      </c>
      <c r="D641" s="11"/>
      <c r="E641" s="11"/>
      <c r="F641" s="11"/>
      <c r="G641" s="12" t="s">
        <v>334</v>
      </c>
      <c r="H641" s="32"/>
      <c r="I641" s="32"/>
      <c r="J641" s="32"/>
    </row>
    <row r="642" spans="1:10" ht="14.25">
      <c r="A642" s="11"/>
      <c r="B642" s="11"/>
      <c r="C642" s="11"/>
      <c r="D642" s="11"/>
      <c r="E642" s="11"/>
      <c r="F642" s="11"/>
      <c r="G642" s="12" t="s">
        <v>335</v>
      </c>
      <c r="H642" s="32">
        <f aca="true" t="shared" si="42" ref="H642:J643">H643</f>
        <v>170000</v>
      </c>
      <c r="I642" s="32">
        <f t="shared" si="42"/>
        <v>35000</v>
      </c>
      <c r="J642" s="32">
        <f t="shared" si="42"/>
        <v>205000</v>
      </c>
    </row>
    <row r="643" spans="1:10" ht="14.25">
      <c r="A643" s="11"/>
      <c r="B643" s="11"/>
      <c r="C643" s="11"/>
      <c r="D643" s="11">
        <v>372</v>
      </c>
      <c r="E643" s="11"/>
      <c r="F643" s="11"/>
      <c r="G643" s="12" t="s">
        <v>336</v>
      </c>
      <c r="H643" s="32">
        <f t="shared" si="42"/>
        <v>170000</v>
      </c>
      <c r="I643" s="32">
        <f t="shared" si="42"/>
        <v>35000</v>
      </c>
      <c r="J643" s="32">
        <f t="shared" si="42"/>
        <v>205000</v>
      </c>
    </row>
    <row r="644" spans="1:10" ht="14.25">
      <c r="A644" s="8" t="s">
        <v>602</v>
      </c>
      <c r="E644" s="8">
        <v>3722</v>
      </c>
      <c r="G644" s="9" t="s">
        <v>338</v>
      </c>
      <c r="H644" s="26">
        <v>170000</v>
      </c>
      <c r="I644" s="26">
        <v>35000</v>
      </c>
      <c r="J644" s="26">
        <v>205000</v>
      </c>
    </row>
    <row r="645" spans="1:10" s="2" customFormat="1" ht="15">
      <c r="A645" s="11"/>
      <c r="B645" s="11"/>
      <c r="C645" s="11"/>
      <c r="D645" s="11"/>
      <c r="E645" s="11"/>
      <c r="F645" s="11"/>
      <c r="G645" s="12" t="s">
        <v>538</v>
      </c>
      <c r="H645" s="32">
        <f>H647</f>
        <v>11000</v>
      </c>
      <c r="I645" s="32">
        <f>I647</f>
        <v>-4800</v>
      </c>
      <c r="J645" s="32">
        <f>J647</f>
        <v>6200</v>
      </c>
    </row>
    <row r="646" spans="1:10" ht="14.25">
      <c r="A646" s="11"/>
      <c r="B646" s="11"/>
      <c r="C646" s="11">
        <v>37</v>
      </c>
      <c r="D646" s="11"/>
      <c r="E646" s="11"/>
      <c r="F646" s="11"/>
      <c r="G646" s="12" t="s">
        <v>334</v>
      </c>
      <c r="H646" s="32"/>
      <c r="I646" s="32"/>
      <c r="J646" s="32"/>
    </row>
    <row r="647" spans="1:10" ht="14.25">
      <c r="A647" s="11"/>
      <c r="B647" s="11"/>
      <c r="C647" s="11"/>
      <c r="D647" s="11"/>
      <c r="E647" s="11"/>
      <c r="F647" s="11"/>
      <c r="G647" s="12" t="s">
        <v>335</v>
      </c>
      <c r="H647" s="32">
        <f>H648</f>
        <v>11000</v>
      </c>
      <c r="I647" s="32">
        <f>I648</f>
        <v>-4800</v>
      </c>
      <c r="J647" s="32">
        <f>J648</f>
        <v>6200</v>
      </c>
    </row>
    <row r="648" spans="1:10" ht="14.25">
      <c r="A648" s="11"/>
      <c r="B648" s="11"/>
      <c r="C648" s="11"/>
      <c r="D648" s="11">
        <v>372</v>
      </c>
      <c r="E648" s="11"/>
      <c r="F648" s="11"/>
      <c r="G648" s="12" t="s">
        <v>336</v>
      </c>
      <c r="H648" s="32">
        <v>11000</v>
      </c>
      <c r="I648" s="32">
        <f>I649</f>
        <v>-4800</v>
      </c>
      <c r="J648" s="32">
        <f>J649</f>
        <v>6200</v>
      </c>
    </row>
    <row r="649" spans="1:10" ht="14.25">
      <c r="A649" s="8" t="s">
        <v>603</v>
      </c>
      <c r="E649" s="8">
        <v>3722</v>
      </c>
      <c r="G649" s="9" t="s">
        <v>338</v>
      </c>
      <c r="H649" s="26">
        <v>11000</v>
      </c>
      <c r="I649" s="26">
        <v>-4800</v>
      </c>
      <c r="J649" s="26">
        <v>6200</v>
      </c>
    </row>
    <row r="650" spans="1:10" s="2" customFormat="1" ht="15">
      <c r="A650" s="11"/>
      <c r="B650" s="11"/>
      <c r="C650" s="11"/>
      <c r="D650" s="11"/>
      <c r="E650" s="11"/>
      <c r="F650" s="11"/>
      <c r="G650" s="12" t="s">
        <v>539</v>
      </c>
      <c r="H650" s="32">
        <f>H652</f>
        <v>2500</v>
      </c>
      <c r="I650" s="32">
        <f>I652</f>
        <v>0</v>
      </c>
      <c r="J650" s="32">
        <f>J652</f>
        <v>2500</v>
      </c>
    </row>
    <row r="651" spans="1:10" ht="14.25">
      <c r="A651" s="11"/>
      <c r="B651" s="11"/>
      <c r="C651" s="11">
        <v>37</v>
      </c>
      <c r="D651" s="11"/>
      <c r="E651" s="11"/>
      <c r="F651" s="11"/>
      <c r="G651" s="12" t="s">
        <v>334</v>
      </c>
      <c r="H651" s="32"/>
      <c r="I651" s="32"/>
      <c r="J651" s="32"/>
    </row>
    <row r="652" spans="1:10" ht="14.25">
      <c r="A652" s="11"/>
      <c r="B652" s="11"/>
      <c r="C652" s="11"/>
      <c r="D652" s="11"/>
      <c r="E652" s="11"/>
      <c r="F652" s="11"/>
      <c r="G652" s="12" t="s">
        <v>335</v>
      </c>
      <c r="H652" s="32">
        <f aca="true" t="shared" si="43" ref="H652:J653">H653</f>
        <v>2500</v>
      </c>
      <c r="I652" s="32">
        <f t="shared" si="43"/>
        <v>0</v>
      </c>
      <c r="J652" s="32">
        <f t="shared" si="43"/>
        <v>2500</v>
      </c>
    </row>
    <row r="653" spans="1:10" ht="14.25">
      <c r="A653" s="11"/>
      <c r="B653" s="11"/>
      <c r="C653" s="11"/>
      <c r="D653" s="11">
        <v>372</v>
      </c>
      <c r="E653" s="11"/>
      <c r="F653" s="11"/>
      <c r="G653" s="12" t="s">
        <v>336</v>
      </c>
      <c r="H653" s="32">
        <f t="shared" si="43"/>
        <v>2500</v>
      </c>
      <c r="I653" s="32">
        <f t="shared" si="43"/>
        <v>0</v>
      </c>
      <c r="J653" s="32">
        <f t="shared" si="43"/>
        <v>2500</v>
      </c>
    </row>
    <row r="654" spans="1:10" ht="14.25">
      <c r="A654" s="8" t="s">
        <v>604</v>
      </c>
      <c r="E654" s="8">
        <v>3722</v>
      </c>
      <c r="G654" s="9" t="s">
        <v>338</v>
      </c>
      <c r="H654" s="26">
        <v>2500</v>
      </c>
      <c r="I654" s="26">
        <v>0</v>
      </c>
      <c r="J654" s="26">
        <v>2500</v>
      </c>
    </row>
    <row r="655" spans="8:10" ht="14.25">
      <c r="H655" s="26"/>
      <c r="I655" s="26"/>
      <c r="J655" s="26"/>
    </row>
    <row r="656" spans="1:10" s="2" customFormat="1" ht="15">
      <c r="A656" s="11"/>
      <c r="B656" s="11"/>
      <c r="C656" s="11"/>
      <c r="D656" s="11"/>
      <c r="E656" s="11"/>
      <c r="F656" s="11"/>
      <c r="G656" s="12" t="s">
        <v>695</v>
      </c>
      <c r="H656" s="32">
        <f>H657</f>
        <v>52000</v>
      </c>
      <c r="I656" s="32">
        <f>I657</f>
        <v>48000</v>
      </c>
      <c r="J656" s="32">
        <f>J657</f>
        <v>100000</v>
      </c>
    </row>
    <row r="657" spans="1:10" ht="14.25">
      <c r="A657" s="11"/>
      <c r="B657" s="11"/>
      <c r="C657" s="11"/>
      <c r="D657" s="11"/>
      <c r="E657" s="11"/>
      <c r="F657" s="11"/>
      <c r="G657" s="12" t="s">
        <v>696</v>
      </c>
      <c r="H657" s="32">
        <f>H661+H659</f>
        <v>52000</v>
      </c>
      <c r="I657" s="32">
        <f>I661+I659</f>
        <v>48000</v>
      </c>
      <c r="J657" s="32">
        <f>J661+J659</f>
        <v>100000</v>
      </c>
    </row>
    <row r="658" spans="1:10" ht="14.25">
      <c r="A658" s="11"/>
      <c r="B658" s="11"/>
      <c r="C658" s="11">
        <v>32</v>
      </c>
      <c r="D658" s="11"/>
      <c r="E658" s="11"/>
      <c r="F658" s="11"/>
      <c r="G658" s="12" t="s">
        <v>196</v>
      </c>
      <c r="H658" s="32">
        <f>H661+H659</f>
        <v>52000</v>
      </c>
      <c r="I658" s="32">
        <f>I661+I659</f>
        <v>48000</v>
      </c>
      <c r="J658" s="32">
        <f>J661+J659</f>
        <v>100000</v>
      </c>
    </row>
    <row r="659" spans="1:10" ht="14.25">
      <c r="A659" s="11"/>
      <c r="B659" s="11"/>
      <c r="C659" s="11"/>
      <c r="D659" s="11">
        <v>322</v>
      </c>
      <c r="E659" s="11"/>
      <c r="F659" s="11"/>
      <c r="G659" s="12" t="s">
        <v>197</v>
      </c>
      <c r="H659" s="32">
        <f>H660</f>
        <v>27000</v>
      </c>
      <c r="I659" s="32">
        <f>I660</f>
        <v>-7000</v>
      </c>
      <c r="J659" s="32">
        <f>J660</f>
        <v>20000</v>
      </c>
    </row>
    <row r="660" spans="1:10" ht="14.25">
      <c r="A660" s="8" t="s">
        <v>605</v>
      </c>
      <c r="E660" s="8">
        <v>3224</v>
      </c>
      <c r="G660" s="9" t="s">
        <v>540</v>
      </c>
      <c r="H660" s="26">
        <v>27000</v>
      </c>
      <c r="I660" s="26">
        <v>-7000</v>
      </c>
      <c r="J660" s="26">
        <v>20000</v>
      </c>
    </row>
    <row r="661" spans="1:10" s="2" customFormat="1" ht="15">
      <c r="A661" s="11"/>
      <c r="B661" s="11"/>
      <c r="C661" s="11"/>
      <c r="D661" s="11">
        <v>323</v>
      </c>
      <c r="E661" s="11"/>
      <c r="F661" s="11"/>
      <c r="G661" s="12" t="s">
        <v>245</v>
      </c>
      <c r="H661" s="32">
        <f>H662</f>
        <v>25000</v>
      </c>
      <c r="I661" s="32">
        <f>I662</f>
        <v>55000</v>
      </c>
      <c r="J661" s="32">
        <f>J662</f>
        <v>80000</v>
      </c>
    </row>
    <row r="662" spans="1:10" ht="14.25">
      <c r="A662" s="8" t="s">
        <v>606</v>
      </c>
      <c r="E662" s="8">
        <v>3232</v>
      </c>
      <c r="G662" s="9" t="s">
        <v>541</v>
      </c>
      <c r="H662" s="26">
        <v>25000</v>
      </c>
      <c r="I662" s="26">
        <v>55000</v>
      </c>
      <c r="J662" s="26">
        <v>80000</v>
      </c>
    </row>
    <row r="663" spans="8:10" ht="14.25">
      <c r="H663" s="26"/>
      <c r="I663" s="26"/>
      <c r="J663" s="26"/>
    </row>
    <row r="664" spans="1:10" s="2" customFormat="1" ht="15">
      <c r="A664" s="11"/>
      <c r="B664" s="11"/>
      <c r="C664" s="11"/>
      <c r="D664" s="11"/>
      <c r="E664" s="11"/>
      <c r="F664" s="11"/>
      <c r="G664" s="12" t="s">
        <v>697</v>
      </c>
      <c r="H664" s="32">
        <f>H665+H670+H675</f>
        <v>17000</v>
      </c>
      <c r="I664" s="32">
        <f>I665+I670+I675</f>
        <v>0</v>
      </c>
      <c r="J664" s="32">
        <f>J665+J670+J675</f>
        <v>17000</v>
      </c>
    </row>
    <row r="665" spans="1:10" s="2" customFormat="1" ht="15">
      <c r="A665" s="11"/>
      <c r="B665" s="11"/>
      <c r="C665" s="11"/>
      <c r="D665" s="11"/>
      <c r="E665" s="11"/>
      <c r="F665" s="11"/>
      <c r="G665" s="12" t="s">
        <v>698</v>
      </c>
      <c r="H665" s="32">
        <f>H667</f>
        <v>1500</v>
      </c>
      <c r="I665" s="32">
        <f>I667</f>
        <v>0</v>
      </c>
      <c r="J665" s="32">
        <f>J667</f>
        <v>1500</v>
      </c>
    </row>
    <row r="666" spans="1:10" ht="14.25">
      <c r="A666" s="11"/>
      <c r="B666" s="11"/>
      <c r="C666" s="11">
        <v>37</v>
      </c>
      <c r="D666" s="11"/>
      <c r="E666" s="11"/>
      <c r="F666" s="11"/>
      <c r="G666" s="12" t="s">
        <v>334</v>
      </c>
      <c r="H666" s="32"/>
      <c r="I666" s="32"/>
      <c r="J666" s="32"/>
    </row>
    <row r="667" spans="1:10" ht="14.25">
      <c r="A667" s="11"/>
      <c r="B667" s="11"/>
      <c r="C667" s="11"/>
      <c r="D667" s="11"/>
      <c r="E667" s="11"/>
      <c r="F667" s="11"/>
      <c r="G667" s="12" t="s">
        <v>335</v>
      </c>
      <c r="H667" s="32">
        <f aca="true" t="shared" si="44" ref="H667:J668">H668</f>
        <v>1500</v>
      </c>
      <c r="I667" s="32">
        <f t="shared" si="44"/>
        <v>0</v>
      </c>
      <c r="J667" s="32">
        <f t="shared" si="44"/>
        <v>1500</v>
      </c>
    </row>
    <row r="668" spans="1:10" ht="14.25">
      <c r="A668" s="11"/>
      <c r="B668" s="11"/>
      <c r="C668" s="11"/>
      <c r="D668" s="11">
        <v>372</v>
      </c>
      <c r="E668" s="11"/>
      <c r="F668" s="11"/>
      <c r="G668" s="12" t="s">
        <v>336</v>
      </c>
      <c r="H668" s="32">
        <f t="shared" si="44"/>
        <v>1500</v>
      </c>
      <c r="I668" s="32">
        <f t="shared" si="44"/>
        <v>0</v>
      </c>
      <c r="J668" s="32">
        <f t="shared" si="44"/>
        <v>1500</v>
      </c>
    </row>
    <row r="669" spans="1:10" ht="14.25">
      <c r="A669" s="8" t="s">
        <v>607</v>
      </c>
      <c r="E669" s="8">
        <v>3722</v>
      </c>
      <c r="G669" s="9" t="s">
        <v>338</v>
      </c>
      <c r="H669" s="26">
        <v>1500</v>
      </c>
      <c r="I669" s="26">
        <v>0</v>
      </c>
      <c r="J669" s="26">
        <v>1500</v>
      </c>
    </row>
    <row r="670" spans="1:10" s="2" customFormat="1" ht="15">
      <c r="A670" s="11"/>
      <c r="B670" s="11"/>
      <c r="C670" s="11"/>
      <c r="D670" s="11"/>
      <c r="E670" s="11"/>
      <c r="F670" s="11"/>
      <c r="G670" s="12" t="s">
        <v>699</v>
      </c>
      <c r="H670" s="32">
        <f>H672</f>
        <v>12000</v>
      </c>
      <c r="I670" s="32">
        <f>I672</f>
        <v>0</v>
      </c>
      <c r="J670" s="32">
        <f>J672</f>
        <v>12000</v>
      </c>
    </row>
    <row r="671" spans="1:10" ht="14.25">
      <c r="A671" s="11"/>
      <c r="B671" s="11"/>
      <c r="C671" s="11">
        <v>37</v>
      </c>
      <c r="D671" s="11"/>
      <c r="E671" s="11"/>
      <c r="F671" s="11"/>
      <c r="G671" s="12" t="s">
        <v>334</v>
      </c>
      <c r="H671" s="32"/>
      <c r="I671" s="32"/>
      <c r="J671" s="32"/>
    </row>
    <row r="672" spans="1:10" ht="14.25">
      <c r="A672" s="11"/>
      <c r="B672" s="11"/>
      <c r="C672" s="11"/>
      <c r="D672" s="11"/>
      <c r="E672" s="11"/>
      <c r="F672" s="11"/>
      <c r="G672" s="12" t="s">
        <v>335</v>
      </c>
      <c r="H672" s="32">
        <f aca="true" t="shared" si="45" ref="H672:J673">H673</f>
        <v>12000</v>
      </c>
      <c r="I672" s="32">
        <f t="shared" si="45"/>
        <v>0</v>
      </c>
      <c r="J672" s="32">
        <f t="shared" si="45"/>
        <v>12000</v>
      </c>
    </row>
    <row r="673" spans="1:10" ht="14.25">
      <c r="A673" s="11"/>
      <c r="B673" s="11"/>
      <c r="C673" s="11"/>
      <c r="D673" s="11">
        <v>372</v>
      </c>
      <c r="E673" s="11"/>
      <c r="F673" s="11"/>
      <c r="G673" s="12" t="s">
        <v>336</v>
      </c>
      <c r="H673" s="32">
        <f t="shared" si="45"/>
        <v>12000</v>
      </c>
      <c r="I673" s="32">
        <f t="shared" si="45"/>
        <v>0</v>
      </c>
      <c r="J673" s="32">
        <f t="shared" si="45"/>
        <v>12000</v>
      </c>
    </row>
    <row r="674" spans="1:10" ht="14.25">
      <c r="A674" s="8" t="s">
        <v>608</v>
      </c>
      <c r="E674" s="8">
        <v>3722</v>
      </c>
      <c r="G674" s="9" t="s">
        <v>338</v>
      </c>
      <c r="H674" s="26">
        <v>12000</v>
      </c>
      <c r="I674" s="26">
        <v>0</v>
      </c>
      <c r="J674" s="26">
        <v>12000</v>
      </c>
    </row>
    <row r="675" spans="1:10" s="2" customFormat="1" ht="15">
      <c r="A675" s="11"/>
      <c r="B675" s="11"/>
      <c r="C675" s="11"/>
      <c r="D675" s="11"/>
      <c r="E675" s="11"/>
      <c r="F675" s="11"/>
      <c r="G675" s="12" t="s">
        <v>700</v>
      </c>
      <c r="H675" s="32">
        <f>H677</f>
        <v>3500</v>
      </c>
      <c r="I675" s="32">
        <f>I677</f>
        <v>0</v>
      </c>
      <c r="J675" s="32">
        <f>J677</f>
        <v>3500</v>
      </c>
    </row>
    <row r="676" spans="1:10" ht="14.25">
      <c r="A676" s="11"/>
      <c r="B676" s="11"/>
      <c r="C676" s="11">
        <v>37</v>
      </c>
      <c r="D676" s="11"/>
      <c r="E676" s="11"/>
      <c r="F676" s="11"/>
      <c r="G676" s="12" t="s">
        <v>334</v>
      </c>
      <c r="H676" s="32"/>
      <c r="I676" s="32"/>
      <c r="J676" s="32"/>
    </row>
    <row r="677" spans="1:10" ht="14.25">
      <c r="A677" s="11"/>
      <c r="B677" s="11"/>
      <c r="C677" s="11"/>
      <c r="D677" s="11"/>
      <c r="E677" s="11"/>
      <c r="F677" s="11"/>
      <c r="G677" s="12" t="s">
        <v>335</v>
      </c>
      <c r="H677" s="32">
        <f aca="true" t="shared" si="46" ref="H677:J678">H678</f>
        <v>3500</v>
      </c>
      <c r="I677" s="32">
        <f t="shared" si="46"/>
        <v>0</v>
      </c>
      <c r="J677" s="32">
        <f t="shared" si="46"/>
        <v>3500</v>
      </c>
    </row>
    <row r="678" spans="1:10" ht="14.25">
      <c r="A678" s="11"/>
      <c r="B678" s="11"/>
      <c r="C678" s="11"/>
      <c r="D678" s="11">
        <v>372</v>
      </c>
      <c r="E678" s="11"/>
      <c r="F678" s="11"/>
      <c r="G678" s="12" t="s">
        <v>336</v>
      </c>
      <c r="H678" s="32">
        <f t="shared" si="46"/>
        <v>3500</v>
      </c>
      <c r="I678" s="32">
        <f t="shared" si="46"/>
        <v>0</v>
      </c>
      <c r="J678" s="32">
        <f t="shared" si="46"/>
        <v>3500</v>
      </c>
    </row>
    <row r="679" spans="1:10" ht="14.25">
      <c r="A679" s="8" t="s">
        <v>609</v>
      </c>
      <c r="E679" s="8">
        <v>3722</v>
      </c>
      <c r="G679" s="9" t="s">
        <v>338</v>
      </c>
      <c r="H679" s="26">
        <v>3500</v>
      </c>
      <c r="I679" s="26">
        <v>0</v>
      </c>
      <c r="J679" s="26">
        <v>3500</v>
      </c>
    </row>
    <row r="680" spans="8:10" ht="14.25">
      <c r="H680" s="26"/>
      <c r="I680" s="26"/>
      <c r="J680" s="26"/>
    </row>
    <row r="681" spans="8:10" ht="14.25">
      <c r="H681" s="26"/>
      <c r="I681" s="26"/>
      <c r="J681" s="26"/>
    </row>
    <row r="682" spans="1:10" ht="14.25">
      <c r="A682" s="11"/>
      <c r="B682" s="11"/>
      <c r="C682" s="11"/>
      <c r="D682" s="11"/>
      <c r="E682" s="11"/>
      <c r="F682" s="11"/>
      <c r="G682" s="12" t="s">
        <v>481</v>
      </c>
      <c r="H682" s="32">
        <f>H684+H739</f>
        <v>215000</v>
      </c>
      <c r="I682" s="32">
        <f>I684+I739</f>
        <v>37900</v>
      </c>
      <c r="J682" s="32">
        <f>J684+J739</f>
        <v>252900</v>
      </c>
    </row>
    <row r="683" spans="1:10" ht="14.25">
      <c r="A683" s="11"/>
      <c r="B683" s="11"/>
      <c r="C683" s="11"/>
      <c r="D683" s="11"/>
      <c r="E683" s="11"/>
      <c r="F683" s="11"/>
      <c r="G683" s="12" t="s">
        <v>622</v>
      </c>
      <c r="H683" s="32"/>
      <c r="I683" s="32"/>
      <c r="J683" s="32"/>
    </row>
    <row r="684" spans="1:10" ht="14.25">
      <c r="A684" s="11"/>
      <c r="B684" s="11"/>
      <c r="C684" s="11"/>
      <c r="D684" s="11"/>
      <c r="E684" s="11"/>
      <c r="F684" s="11"/>
      <c r="G684" s="12" t="s">
        <v>701</v>
      </c>
      <c r="H684" s="32">
        <f>H685+H706+H711+H716+H721+H726+H732+H691+H696+H701</f>
        <v>205000</v>
      </c>
      <c r="I684" s="32">
        <f>I685+I706+I711+I716+I721+I726+I732+I691+I696+I701</f>
        <v>37900</v>
      </c>
      <c r="J684" s="32">
        <f>J685+J706+J711+J716+J721+J726+J732+J691+J696+J701</f>
        <v>242900</v>
      </c>
    </row>
    <row r="685" spans="1:10" ht="14.25">
      <c r="A685" s="11"/>
      <c r="B685" s="11"/>
      <c r="C685" s="11"/>
      <c r="D685" s="11"/>
      <c r="E685" s="11"/>
      <c r="F685" s="11"/>
      <c r="G685" s="12" t="s">
        <v>482</v>
      </c>
      <c r="H685" s="32">
        <f>H687</f>
        <v>27000</v>
      </c>
      <c r="I685" s="32">
        <f>I687</f>
        <v>28000</v>
      </c>
      <c r="J685" s="32">
        <f>J687</f>
        <v>55000</v>
      </c>
    </row>
    <row r="686" spans="1:10" ht="14.25">
      <c r="A686" s="11"/>
      <c r="B686" s="11"/>
      <c r="C686" s="11">
        <v>37</v>
      </c>
      <c r="D686" s="11"/>
      <c r="E686" s="11"/>
      <c r="F686" s="11"/>
      <c r="G686" s="12" t="s">
        <v>334</v>
      </c>
      <c r="H686" s="32"/>
      <c r="I686" s="32"/>
      <c r="J686" s="32"/>
    </row>
    <row r="687" spans="1:10" ht="14.25">
      <c r="A687" s="11"/>
      <c r="B687" s="11"/>
      <c r="C687" s="11"/>
      <c r="D687" s="11"/>
      <c r="E687" s="11"/>
      <c r="F687" s="11"/>
      <c r="G687" s="12" t="s">
        <v>335</v>
      </c>
      <c r="H687" s="32">
        <f>H688</f>
        <v>27000</v>
      </c>
      <c r="I687" s="32">
        <f>I688</f>
        <v>28000</v>
      </c>
      <c r="J687" s="32">
        <f>J688</f>
        <v>55000</v>
      </c>
    </row>
    <row r="688" spans="1:10" ht="14.25">
      <c r="A688" s="11"/>
      <c r="B688" s="11"/>
      <c r="C688" s="11"/>
      <c r="D688" s="11">
        <v>372</v>
      </c>
      <c r="E688" s="11"/>
      <c r="F688" s="11"/>
      <c r="G688" s="12" t="s">
        <v>336</v>
      </c>
      <c r="H688" s="32">
        <f>H690+H689</f>
        <v>27000</v>
      </c>
      <c r="I688" s="32">
        <f>I690+I689</f>
        <v>28000</v>
      </c>
      <c r="J688" s="32">
        <f>J690+J689</f>
        <v>55000</v>
      </c>
    </row>
    <row r="689" spans="1:10" ht="14.25">
      <c r="A689" s="8" t="s">
        <v>610</v>
      </c>
      <c r="E689" s="8">
        <v>3721</v>
      </c>
      <c r="G689" s="9" t="s">
        <v>337</v>
      </c>
      <c r="H689" s="26">
        <v>23000</v>
      </c>
      <c r="I689" s="26">
        <v>3000</v>
      </c>
      <c r="J689" s="26">
        <v>26000</v>
      </c>
    </row>
    <row r="690" spans="1:10" ht="14.25">
      <c r="A690" s="8" t="s">
        <v>611</v>
      </c>
      <c r="E690" s="8">
        <v>3722</v>
      </c>
      <c r="G690" s="9" t="s">
        <v>338</v>
      </c>
      <c r="H690" s="26">
        <v>4000</v>
      </c>
      <c r="I690" s="26">
        <v>25000</v>
      </c>
      <c r="J690" s="26">
        <v>29000</v>
      </c>
    </row>
    <row r="691" spans="1:10" ht="14.25">
      <c r="A691" s="11"/>
      <c r="B691" s="11"/>
      <c r="C691" s="11"/>
      <c r="D691" s="11"/>
      <c r="E691" s="11"/>
      <c r="F691" s="11"/>
      <c r="G691" s="12" t="s">
        <v>662</v>
      </c>
      <c r="H691" s="32">
        <f>H693</f>
        <v>0</v>
      </c>
      <c r="I691" s="32">
        <f>I693</f>
        <v>3000</v>
      </c>
      <c r="J691" s="32">
        <f>J693</f>
        <v>3000</v>
      </c>
    </row>
    <row r="692" spans="1:10" ht="14.25">
      <c r="A692" s="11"/>
      <c r="B692" s="11"/>
      <c r="C692" s="11">
        <v>37</v>
      </c>
      <c r="D692" s="11"/>
      <c r="E692" s="11"/>
      <c r="F692" s="11"/>
      <c r="G692" s="12" t="s">
        <v>334</v>
      </c>
      <c r="H692" s="32"/>
      <c r="I692" s="32"/>
      <c r="J692" s="32"/>
    </row>
    <row r="693" spans="1:10" ht="14.25">
      <c r="A693" s="11"/>
      <c r="B693" s="11"/>
      <c r="C693" s="11"/>
      <c r="D693" s="11"/>
      <c r="E693" s="11"/>
      <c r="F693" s="11"/>
      <c r="G693" s="12" t="s">
        <v>335</v>
      </c>
      <c r="H693" s="32">
        <f aca="true" t="shared" si="47" ref="H693:J694">H694</f>
        <v>0</v>
      </c>
      <c r="I693" s="32">
        <f t="shared" si="47"/>
        <v>3000</v>
      </c>
      <c r="J693" s="32">
        <f t="shared" si="47"/>
        <v>3000</v>
      </c>
    </row>
    <row r="694" spans="1:10" ht="14.25">
      <c r="A694" s="11"/>
      <c r="B694" s="11"/>
      <c r="C694" s="11"/>
      <c r="D694" s="11">
        <v>372</v>
      </c>
      <c r="E694" s="11"/>
      <c r="F694" s="11"/>
      <c r="G694" s="12" t="s">
        <v>336</v>
      </c>
      <c r="H694" s="32">
        <f t="shared" si="47"/>
        <v>0</v>
      </c>
      <c r="I694" s="32">
        <f t="shared" si="47"/>
        <v>3000</v>
      </c>
      <c r="J694" s="32">
        <f t="shared" si="47"/>
        <v>3000</v>
      </c>
    </row>
    <row r="695" spans="1:10" ht="14.25">
      <c r="A695" s="8" t="s">
        <v>736</v>
      </c>
      <c r="E695" s="8">
        <v>3721</v>
      </c>
      <c r="G695" s="9" t="s">
        <v>337</v>
      </c>
      <c r="H695" s="26">
        <v>0</v>
      </c>
      <c r="I695" s="26">
        <v>3000</v>
      </c>
      <c r="J695" s="26">
        <v>3000</v>
      </c>
    </row>
    <row r="696" spans="1:10" ht="14.25">
      <c r="A696" s="11"/>
      <c r="B696" s="11"/>
      <c r="C696" s="11"/>
      <c r="D696" s="11"/>
      <c r="E696" s="11"/>
      <c r="F696" s="11"/>
      <c r="G696" s="12" t="s">
        <v>663</v>
      </c>
      <c r="H696" s="32">
        <f>H698</f>
        <v>53000</v>
      </c>
      <c r="I696" s="32">
        <f>I698</f>
        <v>0</v>
      </c>
      <c r="J696" s="32">
        <f>J698</f>
        <v>53000</v>
      </c>
    </row>
    <row r="697" spans="1:10" ht="14.25">
      <c r="A697" s="11"/>
      <c r="B697" s="11"/>
      <c r="C697" s="11">
        <v>37</v>
      </c>
      <c r="D697" s="11"/>
      <c r="E697" s="11"/>
      <c r="F697" s="11"/>
      <c r="G697" s="12" t="s">
        <v>334</v>
      </c>
      <c r="H697" s="32"/>
      <c r="I697" s="32"/>
      <c r="J697" s="32"/>
    </row>
    <row r="698" spans="1:10" ht="14.25">
      <c r="A698" s="11"/>
      <c r="B698" s="11"/>
      <c r="C698" s="11"/>
      <c r="D698" s="11"/>
      <c r="E698" s="11"/>
      <c r="F698" s="11"/>
      <c r="G698" s="12" t="s">
        <v>335</v>
      </c>
      <c r="H698" s="32">
        <f aca="true" t="shared" si="48" ref="H698:J699">H699</f>
        <v>53000</v>
      </c>
      <c r="I698" s="32">
        <f t="shared" si="48"/>
        <v>0</v>
      </c>
      <c r="J698" s="32">
        <f t="shared" si="48"/>
        <v>53000</v>
      </c>
    </row>
    <row r="699" spans="1:10" ht="14.25">
      <c r="A699" s="11"/>
      <c r="B699" s="11"/>
      <c r="C699" s="11"/>
      <c r="D699" s="11">
        <v>372</v>
      </c>
      <c r="E699" s="11"/>
      <c r="F699" s="11"/>
      <c r="G699" s="12" t="s">
        <v>336</v>
      </c>
      <c r="H699" s="32">
        <f t="shared" si="48"/>
        <v>53000</v>
      </c>
      <c r="I699" s="32">
        <f t="shared" si="48"/>
        <v>0</v>
      </c>
      <c r="J699" s="32">
        <f t="shared" si="48"/>
        <v>53000</v>
      </c>
    </row>
    <row r="700" spans="1:10" ht="14.25">
      <c r="A700" s="8" t="s">
        <v>617</v>
      </c>
      <c r="E700" s="8">
        <v>3721</v>
      </c>
      <c r="G700" s="9" t="s">
        <v>337</v>
      </c>
      <c r="H700" s="26">
        <v>53000</v>
      </c>
      <c r="I700" s="26">
        <v>0</v>
      </c>
      <c r="J700" s="26">
        <v>53000</v>
      </c>
    </row>
    <row r="701" spans="1:10" ht="14.25">
      <c r="A701" s="11"/>
      <c r="B701" s="11"/>
      <c r="C701" s="11"/>
      <c r="D701" s="11"/>
      <c r="E701" s="11"/>
      <c r="F701" s="11"/>
      <c r="G701" s="12" t="s">
        <v>672</v>
      </c>
      <c r="H701" s="32">
        <f>H703</f>
        <v>0</v>
      </c>
      <c r="I701" s="32">
        <f>I703</f>
        <v>300</v>
      </c>
      <c r="J701" s="32">
        <f>J703</f>
        <v>300</v>
      </c>
    </row>
    <row r="702" spans="1:10" ht="14.25">
      <c r="A702" s="11"/>
      <c r="B702" s="11"/>
      <c r="C702" s="11">
        <v>37</v>
      </c>
      <c r="D702" s="11"/>
      <c r="E702" s="11"/>
      <c r="F702" s="11"/>
      <c r="G702" s="12" t="s">
        <v>334</v>
      </c>
      <c r="H702" s="32"/>
      <c r="I702" s="32"/>
      <c r="J702" s="32"/>
    </row>
    <row r="703" spans="1:10" ht="14.25">
      <c r="A703" s="11"/>
      <c r="B703" s="11"/>
      <c r="C703" s="11"/>
      <c r="D703" s="11"/>
      <c r="E703" s="11"/>
      <c r="F703" s="11"/>
      <c r="G703" s="12" t="s">
        <v>335</v>
      </c>
      <c r="H703" s="32">
        <f aca="true" t="shared" si="49" ref="H703:J704">H704</f>
        <v>0</v>
      </c>
      <c r="I703" s="32">
        <f t="shared" si="49"/>
        <v>300</v>
      </c>
      <c r="J703" s="32">
        <f t="shared" si="49"/>
        <v>300</v>
      </c>
    </row>
    <row r="704" spans="1:10" ht="14.25">
      <c r="A704" s="11"/>
      <c r="B704" s="11"/>
      <c r="C704" s="11"/>
      <c r="D704" s="11">
        <v>372</v>
      </c>
      <c r="E704" s="11"/>
      <c r="F704" s="11"/>
      <c r="G704" s="12" t="s">
        <v>336</v>
      </c>
      <c r="H704" s="32">
        <f t="shared" si="49"/>
        <v>0</v>
      </c>
      <c r="I704" s="32">
        <f t="shared" si="49"/>
        <v>300</v>
      </c>
      <c r="J704" s="32">
        <f t="shared" si="49"/>
        <v>300</v>
      </c>
    </row>
    <row r="705" spans="1:10" ht="14.25">
      <c r="A705" s="8" t="s">
        <v>737</v>
      </c>
      <c r="E705" s="8">
        <v>3721</v>
      </c>
      <c r="G705" s="9" t="s">
        <v>337</v>
      </c>
      <c r="H705" s="26">
        <v>0</v>
      </c>
      <c r="I705" s="26">
        <v>300</v>
      </c>
      <c r="J705" s="26">
        <v>300</v>
      </c>
    </row>
    <row r="706" spans="1:10" s="2" customFormat="1" ht="15">
      <c r="A706" s="11"/>
      <c r="B706" s="11"/>
      <c r="C706" s="11"/>
      <c r="D706" s="11"/>
      <c r="E706" s="11"/>
      <c r="F706" s="11"/>
      <c r="G706" s="12" t="s">
        <v>664</v>
      </c>
      <c r="H706" s="32">
        <f>H708</f>
        <v>13000</v>
      </c>
      <c r="I706" s="32">
        <f>I708</f>
        <v>0</v>
      </c>
      <c r="J706" s="32">
        <f>J708</f>
        <v>13000</v>
      </c>
    </row>
    <row r="707" spans="1:10" ht="14.25">
      <c r="A707" s="11"/>
      <c r="B707" s="11"/>
      <c r="C707" s="11">
        <v>37</v>
      </c>
      <c r="D707" s="11"/>
      <c r="E707" s="11"/>
      <c r="F707" s="11"/>
      <c r="G707" s="12" t="s">
        <v>334</v>
      </c>
      <c r="H707" s="32"/>
      <c r="I707" s="32"/>
      <c r="J707" s="32"/>
    </row>
    <row r="708" spans="1:10" ht="14.25">
      <c r="A708" s="11"/>
      <c r="B708" s="11"/>
      <c r="C708" s="11"/>
      <c r="D708" s="11"/>
      <c r="E708" s="11"/>
      <c r="F708" s="11"/>
      <c r="G708" s="12" t="s">
        <v>335</v>
      </c>
      <c r="H708" s="32">
        <f aca="true" t="shared" si="50" ref="H708:J709">H709</f>
        <v>13000</v>
      </c>
      <c r="I708" s="32">
        <f t="shared" si="50"/>
        <v>0</v>
      </c>
      <c r="J708" s="32">
        <f t="shared" si="50"/>
        <v>13000</v>
      </c>
    </row>
    <row r="709" spans="1:10" ht="14.25">
      <c r="A709" s="11"/>
      <c r="B709" s="11"/>
      <c r="C709" s="11"/>
      <c r="D709" s="11">
        <v>372</v>
      </c>
      <c r="E709" s="11"/>
      <c r="F709" s="11"/>
      <c r="G709" s="12" t="s">
        <v>336</v>
      </c>
      <c r="H709" s="32">
        <f t="shared" si="50"/>
        <v>13000</v>
      </c>
      <c r="I709" s="32">
        <f t="shared" si="50"/>
        <v>0</v>
      </c>
      <c r="J709" s="32">
        <f t="shared" si="50"/>
        <v>13000</v>
      </c>
    </row>
    <row r="710" spans="1:10" ht="14.25">
      <c r="A710" s="8" t="s">
        <v>612</v>
      </c>
      <c r="E710" s="8">
        <v>3722</v>
      </c>
      <c r="G710" s="9" t="s">
        <v>338</v>
      </c>
      <c r="H710" s="26">
        <v>13000</v>
      </c>
      <c r="I710" s="26">
        <v>0</v>
      </c>
      <c r="J710" s="26">
        <v>13000</v>
      </c>
    </row>
    <row r="711" spans="1:10" s="2" customFormat="1" ht="15">
      <c r="A711" s="11"/>
      <c r="B711" s="11"/>
      <c r="C711" s="11"/>
      <c r="D711" s="11"/>
      <c r="E711" s="11"/>
      <c r="F711" s="11"/>
      <c r="G711" s="12" t="s">
        <v>665</v>
      </c>
      <c r="H711" s="32">
        <f>H713</f>
        <v>7000</v>
      </c>
      <c r="I711" s="32">
        <f>I713</f>
        <v>0</v>
      </c>
      <c r="J711" s="32">
        <f>J713</f>
        <v>7000</v>
      </c>
    </row>
    <row r="712" spans="1:10" ht="14.25">
      <c r="A712" s="11"/>
      <c r="B712" s="11"/>
      <c r="C712" s="11">
        <v>37</v>
      </c>
      <c r="D712" s="11"/>
      <c r="E712" s="11"/>
      <c r="F712" s="11"/>
      <c r="G712" s="12" t="s">
        <v>334</v>
      </c>
      <c r="H712" s="32"/>
      <c r="I712" s="32"/>
      <c r="J712" s="32"/>
    </row>
    <row r="713" spans="1:10" ht="14.25">
      <c r="A713" s="11"/>
      <c r="B713" s="11"/>
      <c r="C713" s="11"/>
      <c r="D713" s="11"/>
      <c r="E713" s="11"/>
      <c r="F713" s="11"/>
      <c r="G713" s="12" t="s">
        <v>335</v>
      </c>
      <c r="H713" s="32">
        <f aca="true" t="shared" si="51" ref="H713:J714">H714</f>
        <v>7000</v>
      </c>
      <c r="I713" s="32">
        <f t="shared" si="51"/>
        <v>0</v>
      </c>
      <c r="J713" s="32">
        <f t="shared" si="51"/>
        <v>7000</v>
      </c>
    </row>
    <row r="714" spans="1:10" ht="14.25">
      <c r="A714" s="11"/>
      <c r="B714" s="11"/>
      <c r="C714" s="11"/>
      <c r="D714" s="11">
        <v>372</v>
      </c>
      <c r="E714" s="11"/>
      <c r="F714" s="11"/>
      <c r="G714" s="12" t="s">
        <v>336</v>
      </c>
      <c r="H714" s="32">
        <f t="shared" si="51"/>
        <v>7000</v>
      </c>
      <c r="I714" s="32">
        <f t="shared" si="51"/>
        <v>0</v>
      </c>
      <c r="J714" s="32">
        <f t="shared" si="51"/>
        <v>7000</v>
      </c>
    </row>
    <row r="715" spans="1:10" ht="14.25">
      <c r="A715" s="8" t="s">
        <v>613</v>
      </c>
      <c r="E715" s="8">
        <v>3722</v>
      </c>
      <c r="G715" s="9" t="s">
        <v>338</v>
      </c>
      <c r="H715" s="26">
        <v>7000</v>
      </c>
      <c r="I715" s="26">
        <v>0</v>
      </c>
      <c r="J715" s="26">
        <v>7000</v>
      </c>
    </row>
    <row r="716" spans="1:10" s="2" customFormat="1" ht="15">
      <c r="A716" s="11"/>
      <c r="B716" s="11"/>
      <c r="C716" s="11"/>
      <c r="D716" s="11"/>
      <c r="E716" s="11"/>
      <c r="F716" s="11"/>
      <c r="G716" s="12" t="s">
        <v>666</v>
      </c>
      <c r="H716" s="32">
        <f>H718</f>
        <v>6400</v>
      </c>
      <c r="I716" s="32">
        <f>I718</f>
        <v>0</v>
      </c>
      <c r="J716" s="32">
        <f>J718</f>
        <v>6400</v>
      </c>
    </row>
    <row r="717" spans="1:10" ht="14.25">
      <c r="A717" s="11"/>
      <c r="B717" s="11"/>
      <c r="C717" s="11">
        <v>37</v>
      </c>
      <c r="D717" s="11"/>
      <c r="E717" s="11"/>
      <c r="F717" s="11"/>
      <c r="G717" s="12" t="s">
        <v>334</v>
      </c>
      <c r="H717" s="32"/>
      <c r="I717" s="32"/>
      <c r="J717" s="32"/>
    </row>
    <row r="718" spans="1:10" ht="14.25">
      <c r="A718" s="11"/>
      <c r="B718" s="11"/>
      <c r="C718" s="11"/>
      <c r="D718" s="11"/>
      <c r="E718" s="11"/>
      <c r="F718" s="11"/>
      <c r="G718" s="12" t="s">
        <v>335</v>
      </c>
      <c r="H718" s="32">
        <f aca="true" t="shared" si="52" ref="H718:J719">H719</f>
        <v>6400</v>
      </c>
      <c r="I718" s="32">
        <f t="shared" si="52"/>
        <v>0</v>
      </c>
      <c r="J718" s="32">
        <f t="shared" si="52"/>
        <v>6400</v>
      </c>
    </row>
    <row r="719" spans="1:10" ht="14.25">
      <c r="A719" s="11"/>
      <c r="B719" s="11"/>
      <c r="C719" s="11"/>
      <c r="D719" s="11">
        <v>372</v>
      </c>
      <c r="E719" s="11"/>
      <c r="F719" s="11"/>
      <c r="G719" s="12" t="s">
        <v>336</v>
      </c>
      <c r="H719" s="32">
        <f t="shared" si="52"/>
        <v>6400</v>
      </c>
      <c r="I719" s="32">
        <f t="shared" si="52"/>
        <v>0</v>
      </c>
      <c r="J719" s="32">
        <f t="shared" si="52"/>
        <v>6400</v>
      </c>
    </row>
    <row r="720" spans="1:10" ht="14.25">
      <c r="A720" s="8" t="s">
        <v>614</v>
      </c>
      <c r="E720" s="8">
        <v>3722</v>
      </c>
      <c r="G720" s="9" t="s">
        <v>338</v>
      </c>
      <c r="H720" s="26">
        <v>6400</v>
      </c>
      <c r="I720" s="26">
        <v>0</v>
      </c>
      <c r="J720" s="26">
        <v>6400</v>
      </c>
    </row>
    <row r="721" spans="1:10" s="2" customFormat="1" ht="15">
      <c r="A721" s="11"/>
      <c r="B721" s="11"/>
      <c r="C721" s="11"/>
      <c r="D721" s="11"/>
      <c r="E721" s="11"/>
      <c r="F721" s="11"/>
      <c r="G721" s="12" t="s">
        <v>667</v>
      </c>
      <c r="H721" s="32">
        <f>H723</f>
        <v>2600</v>
      </c>
      <c r="I721" s="32">
        <f>I723</f>
        <v>6600</v>
      </c>
      <c r="J721" s="32">
        <f>J723</f>
        <v>9200</v>
      </c>
    </row>
    <row r="722" spans="1:10" ht="14.25">
      <c r="A722" s="11"/>
      <c r="B722" s="11"/>
      <c r="C722" s="11">
        <v>37</v>
      </c>
      <c r="D722" s="11"/>
      <c r="E722" s="11"/>
      <c r="F722" s="11"/>
      <c r="G722" s="12" t="s">
        <v>334</v>
      </c>
      <c r="H722" s="32"/>
      <c r="I722" s="32"/>
      <c r="J722" s="32"/>
    </row>
    <row r="723" spans="1:10" ht="14.25">
      <c r="A723" s="11"/>
      <c r="B723" s="11"/>
      <c r="C723" s="11"/>
      <c r="D723" s="11"/>
      <c r="E723" s="11"/>
      <c r="F723" s="11"/>
      <c r="G723" s="12" t="s">
        <v>335</v>
      </c>
      <c r="H723" s="32">
        <f aca="true" t="shared" si="53" ref="H723:J724">H724</f>
        <v>2600</v>
      </c>
      <c r="I723" s="32">
        <f t="shared" si="53"/>
        <v>6600</v>
      </c>
      <c r="J723" s="32">
        <f t="shared" si="53"/>
        <v>9200</v>
      </c>
    </row>
    <row r="724" spans="1:10" ht="14.25">
      <c r="A724" s="11"/>
      <c r="B724" s="11"/>
      <c r="C724" s="11"/>
      <c r="D724" s="11">
        <v>372</v>
      </c>
      <c r="E724" s="11"/>
      <c r="F724" s="11"/>
      <c r="G724" s="12" t="s">
        <v>336</v>
      </c>
      <c r="H724" s="32">
        <f t="shared" si="53"/>
        <v>2600</v>
      </c>
      <c r="I724" s="32">
        <f t="shared" si="53"/>
        <v>6600</v>
      </c>
      <c r="J724" s="32">
        <f t="shared" si="53"/>
        <v>9200</v>
      </c>
    </row>
    <row r="725" spans="1:10" ht="14.25">
      <c r="A725" s="8" t="s">
        <v>615</v>
      </c>
      <c r="E725" s="8">
        <v>3722</v>
      </c>
      <c r="G725" s="9" t="s">
        <v>338</v>
      </c>
      <c r="H725" s="26">
        <v>2600</v>
      </c>
      <c r="I725" s="26">
        <v>6600</v>
      </c>
      <c r="J725" s="26">
        <v>9200</v>
      </c>
    </row>
    <row r="726" spans="1:10" s="2" customFormat="1" ht="15">
      <c r="A726" s="11"/>
      <c r="B726" s="11"/>
      <c r="C726" s="11"/>
      <c r="D726" s="11"/>
      <c r="E726" s="11"/>
      <c r="F726" s="11"/>
      <c r="G726" s="12" t="s">
        <v>668</v>
      </c>
      <c r="H726" s="32">
        <f>H729</f>
        <v>4000</v>
      </c>
      <c r="I726" s="32">
        <f>I729</f>
        <v>0</v>
      </c>
      <c r="J726" s="32">
        <f>J729</f>
        <v>4000</v>
      </c>
    </row>
    <row r="727" spans="1:10" s="2" customFormat="1" ht="15">
      <c r="A727" s="11"/>
      <c r="B727" s="11"/>
      <c r="C727" s="11"/>
      <c r="D727" s="11"/>
      <c r="E727" s="11"/>
      <c r="F727" s="11"/>
      <c r="G727" s="12" t="s">
        <v>483</v>
      </c>
      <c r="H727" s="32"/>
      <c r="I727" s="32"/>
      <c r="J727" s="32"/>
    </row>
    <row r="728" spans="1:10" ht="14.25">
      <c r="A728" s="11"/>
      <c r="B728" s="11"/>
      <c r="C728" s="11">
        <v>37</v>
      </c>
      <c r="D728" s="11"/>
      <c r="E728" s="11"/>
      <c r="F728" s="11"/>
      <c r="G728" s="12" t="s">
        <v>334</v>
      </c>
      <c r="H728" s="32"/>
      <c r="I728" s="32"/>
      <c r="J728" s="32"/>
    </row>
    <row r="729" spans="1:10" ht="14.25">
      <c r="A729" s="11"/>
      <c r="B729" s="11"/>
      <c r="C729" s="11"/>
      <c r="D729" s="11"/>
      <c r="E729" s="11"/>
      <c r="F729" s="11"/>
      <c r="G729" s="12" t="s">
        <v>335</v>
      </c>
      <c r="H729" s="32">
        <f aca="true" t="shared" si="54" ref="H729:J730">H730</f>
        <v>4000</v>
      </c>
      <c r="I729" s="32">
        <f t="shared" si="54"/>
        <v>0</v>
      </c>
      <c r="J729" s="32">
        <f t="shared" si="54"/>
        <v>4000</v>
      </c>
    </row>
    <row r="730" spans="1:10" ht="14.25">
      <c r="A730" s="11"/>
      <c r="B730" s="11"/>
      <c r="C730" s="11"/>
      <c r="D730" s="11">
        <v>372</v>
      </c>
      <c r="E730" s="11"/>
      <c r="F730" s="11"/>
      <c r="G730" s="12" t="s">
        <v>336</v>
      </c>
      <c r="H730" s="32">
        <f t="shared" si="54"/>
        <v>4000</v>
      </c>
      <c r="I730" s="32">
        <f t="shared" si="54"/>
        <v>0</v>
      </c>
      <c r="J730" s="32">
        <f t="shared" si="54"/>
        <v>4000</v>
      </c>
    </row>
    <row r="731" spans="1:10" ht="14.25">
      <c r="A731" s="8" t="s">
        <v>616</v>
      </c>
      <c r="E731" s="8">
        <v>3722</v>
      </c>
      <c r="G731" s="9" t="s">
        <v>338</v>
      </c>
      <c r="H731" s="26">
        <v>4000</v>
      </c>
      <c r="I731" s="26">
        <v>0</v>
      </c>
      <c r="J731" s="26">
        <v>4000</v>
      </c>
    </row>
    <row r="732" spans="1:10" s="2" customFormat="1" ht="15">
      <c r="A732" s="11"/>
      <c r="B732" s="11"/>
      <c r="C732" s="11"/>
      <c r="D732" s="11"/>
      <c r="E732" s="11"/>
      <c r="F732" s="11"/>
      <c r="G732" s="12" t="s">
        <v>673</v>
      </c>
      <c r="H732" s="32">
        <f>H734</f>
        <v>92000</v>
      </c>
      <c r="I732" s="32">
        <f>I734</f>
        <v>0</v>
      </c>
      <c r="J732" s="32">
        <f>J734</f>
        <v>92000</v>
      </c>
    </row>
    <row r="733" spans="1:10" ht="14.25">
      <c r="A733" s="11"/>
      <c r="B733" s="11"/>
      <c r="C733" s="11">
        <v>37</v>
      </c>
      <c r="D733" s="11"/>
      <c r="E733" s="11"/>
      <c r="F733" s="11"/>
      <c r="G733" s="12" t="s">
        <v>334</v>
      </c>
      <c r="H733" s="32"/>
      <c r="I733" s="32"/>
      <c r="J733" s="32"/>
    </row>
    <row r="734" spans="1:10" ht="14.25">
      <c r="A734" s="11"/>
      <c r="B734" s="11"/>
      <c r="C734" s="11"/>
      <c r="D734" s="11"/>
      <c r="E734" s="11"/>
      <c r="F734" s="11"/>
      <c r="G734" s="12" t="s">
        <v>335</v>
      </c>
      <c r="H734" s="32">
        <f aca="true" t="shared" si="55" ref="H734:J735">H735</f>
        <v>92000</v>
      </c>
      <c r="I734" s="32">
        <f t="shared" si="55"/>
        <v>0</v>
      </c>
      <c r="J734" s="32">
        <f t="shared" si="55"/>
        <v>92000</v>
      </c>
    </row>
    <row r="735" spans="1:10" ht="14.25">
      <c r="A735" s="11"/>
      <c r="B735" s="11"/>
      <c r="C735" s="11"/>
      <c r="D735" s="11">
        <v>372</v>
      </c>
      <c r="E735" s="11"/>
      <c r="F735" s="11"/>
      <c r="G735" s="12" t="s">
        <v>336</v>
      </c>
      <c r="H735" s="32">
        <f t="shared" si="55"/>
        <v>92000</v>
      </c>
      <c r="I735" s="32">
        <f t="shared" si="55"/>
        <v>0</v>
      </c>
      <c r="J735" s="32">
        <f t="shared" si="55"/>
        <v>92000</v>
      </c>
    </row>
    <row r="736" spans="1:10" ht="14.25">
      <c r="A736" s="8" t="s">
        <v>618</v>
      </c>
      <c r="E736" s="8">
        <v>3722</v>
      </c>
      <c r="G736" s="9" t="s">
        <v>338</v>
      </c>
      <c r="H736" s="26">
        <v>92000</v>
      </c>
      <c r="I736" s="26">
        <v>0</v>
      </c>
      <c r="J736" s="26">
        <v>92000</v>
      </c>
    </row>
    <row r="737" spans="8:10" ht="14.25">
      <c r="H737" s="26"/>
      <c r="I737" s="26"/>
      <c r="J737" s="26"/>
    </row>
    <row r="738" spans="8:10" ht="14.25">
      <c r="H738" s="26"/>
      <c r="I738" s="26"/>
      <c r="J738" s="26"/>
    </row>
    <row r="739" spans="1:10" s="2" customFormat="1" ht="15">
      <c r="A739" s="11"/>
      <c r="B739" s="11"/>
      <c r="C739" s="11"/>
      <c r="D739" s="11"/>
      <c r="E739" s="11"/>
      <c r="F739" s="11"/>
      <c r="G739" s="12" t="s">
        <v>702</v>
      </c>
      <c r="H739" s="32">
        <f aca="true" t="shared" si="56" ref="H739:J742">H740</f>
        <v>10000</v>
      </c>
      <c r="I739" s="32">
        <f t="shared" si="56"/>
        <v>0</v>
      </c>
      <c r="J739" s="32">
        <f t="shared" si="56"/>
        <v>10000</v>
      </c>
    </row>
    <row r="740" spans="1:10" s="2" customFormat="1" ht="15">
      <c r="A740" s="11"/>
      <c r="B740" s="11"/>
      <c r="C740" s="11"/>
      <c r="D740" s="11"/>
      <c r="E740" s="11"/>
      <c r="F740" s="11"/>
      <c r="G740" s="12" t="s">
        <v>674</v>
      </c>
      <c r="H740" s="32">
        <f t="shared" si="56"/>
        <v>10000</v>
      </c>
      <c r="I740" s="32">
        <f t="shared" si="56"/>
        <v>0</v>
      </c>
      <c r="J740" s="32">
        <f t="shared" si="56"/>
        <v>10000</v>
      </c>
    </row>
    <row r="741" spans="1:10" ht="14.25">
      <c r="A741" s="18"/>
      <c r="B741" s="18"/>
      <c r="C741" s="18">
        <v>38</v>
      </c>
      <c r="D741" s="18"/>
      <c r="E741" s="18"/>
      <c r="F741" s="18"/>
      <c r="G741" s="19" t="s">
        <v>419</v>
      </c>
      <c r="H741" s="39">
        <f t="shared" si="56"/>
        <v>10000</v>
      </c>
      <c r="I741" s="39">
        <f t="shared" si="56"/>
        <v>0</v>
      </c>
      <c r="J741" s="39">
        <f t="shared" si="56"/>
        <v>10000</v>
      </c>
    </row>
    <row r="742" spans="1:10" ht="14.25">
      <c r="A742" s="18"/>
      <c r="B742" s="18"/>
      <c r="C742" s="18"/>
      <c r="D742" s="18">
        <v>381</v>
      </c>
      <c r="E742" s="18"/>
      <c r="F742" s="18"/>
      <c r="G742" s="19" t="s">
        <v>296</v>
      </c>
      <c r="H742" s="39">
        <f t="shared" si="56"/>
        <v>10000</v>
      </c>
      <c r="I742" s="39">
        <f t="shared" si="56"/>
        <v>0</v>
      </c>
      <c r="J742" s="39">
        <f t="shared" si="56"/>
        <v>10000</v>
      </c>
    </row>
    <row r="743" spans="1:10" ht="14.25">
      <c r="A743" s="8" t="s">
        <v>619</v>
      </c>
      <c r="E743" s="8">
        <v>3811</v>
      </c>
      <c r="G743" s="9" t="s">
        <v>195</v>
      </c>
      <c r="H743" s="26">
        <v>10000</v>
      </c>
      <c r="I743" s="26">
        <v>0</v>
      </c>
      <c r="J743" s="26">
        <v>10000</v>
      </c>
    </row>
    <row r="744" spans="8:10" ht="14.25">
      <c r="H744" s="26"/>
      <c r="I744" s="26"/>
      <c r="J744" s="26"/>
    </row>
    <row r="745" spans="8:10" ht="14.25">
      <c r="H745" s="26"/>
      <c r="I745" s="26"/>
      <c r="J745" s="26"/>
    </row>
    <row r="746" spans="1:10" ht="14.25">
      <c r="A746" s="11"/>
      <c r="B746" s="11"/>
      <c r="C746" s="11"/>
      <c r="D746" s="11"/>
      <c r="E746" s="11"/>
      <c r="F746" s="11"/>
      <c r="G746" s="12" t="s">
        <v>491</v>
      </c>
      <c r="H746" s="13">
        <f>H749</f>
        <v>20000</v>
      </c>
      <c r="I746" s="13">
        <f>I749</f>
        <v>0</v>
      </c>
      <c r="J746" s="13">
        <f>J749</f>
        <v>20000</v>
      </c>
    </row>
    <row r="747" spans="1:10" ht="14.25">
      <c r="A747" s="11"/>
      <c r="B747" s="11"/>
      <c r="C747" s="11"/>
      <c r="D747" s="11"/>
      <c r="E747" s="11"/>
      <c r="F747" s="11"/>
      <c r="G747" s="12" t="s">
        <v>621</v>
      </c>
      <c r="H747" s="13"/>
      <c r="I747" s="13"/>
      <c r="J747" s="13"/>
    </row>
    <row r="748" spans="1:10" ht="14.25">
      <c r="A748" s="11"/>
      <c r="B748" s="11"/>
      <c r="C748" s="11"/>
      <c r="D748" s="11"/>
      <c r="E748" s="11"/>
      <c r="F748" s="11"/>
      <c r="G748" s="12" t="s">
        <v>703</v>
      </c>
      <c r="H748" s="13">
        <f aca="true" t="shared" si="57" ref="H748:J751">H749</f>
        <v>20000</v>
      </c>
      <c r="I748" s="13">
        <f t="shared" si="57"/>
        <v>0</v>
      </c>
      <c r="J748" s="13">
        <f t="shared" si="57"/>
        <v>20000</v>
      </c>
    </row>
    <row r="749" spans="1:10" ht="14.25">
      <c r="A749" s="11"/>
      <c r="B749" s="11"/>
      <c r="C749" s="11"/>
      <c r="D749" s="11"/>
      <c r="E749" s="11"/>
      <c r="F749" s="11"/>
      <c r="G749" s="12" t="s">
        <v>704</v>
      </c>
      <c r="H749" s="13">
        <f t="shared" si="57"/>
        <v>20000</v>
      </c>
      <c r="I749" s="13">
        <f t="shared" si="57"/>
        <v>0</v>
      </c>
      <c r="J749" s="13">
        <f t="shared" si="57"/>
        <v>20000</v>
      </c>
    </row>
    <row r="750" spans="1:10" ht="14.25">
      <c r="A750" s="11"/>
      <c r="B750" s="11"/>
      <c r="C750" s="11">
        <v>38</v>
      </c>
      <c r="D750" s="11"/>
      <c r="E750" s="11"/>
      <c r="F750" s="11"/>
      <c r="G750" s="12" t="s">
        <v>420</v>
      </c>
      <c r="H750" s="13">
        <f t="shared" si="57"/>
        <v>20000</v>
      </c>
      <c r="I750" s="13">
        <f t="shared" si="57"/>
        <v>0</v>
      </c>
      <c r="J750" s="13">
        <f t="shared" si="57"/>
        <v>20000</v>
      </c>
    </row>
    <row r="751" spans="1:10" ht="14.25">
      <c r="A751" s="11"/>
      <c r="B751" s="11"/>
      <c r="C751" s="11"/>
      <c r="D751" s="11">
        <v>385</v>
      </c>
      <c r="E751" s="11"/>
      <c r="F751" s="11"/>
      <c r="G751" s="12" t="s">
        <v>339</v>
      </c>
      <c r="H751" s="13">
        <f t="shared" si="57"/>
        <v>20000</v>
      </c>
      <c r="I751" s="13">
        <f t="shared" si="57"/>
        <v>0</v>
      </c>
      <c r="J751" s="13">
        <f t="shared" si="57"/>
        <v>20000</v>
      </c>
    </row>
    <row r="752" spans="1:10" ht="14.25">
      <c r="A752" s="8" t="s">
        <v>620</v>
      </c>
      <c r="E752" s="8">
        <v>3851</v>
      </c>
      <c r="G752" s="9" t="s">
        <v>340</v>
      </c>
      <c r="H752" s="42">
        <v>20000</v>
      </c>
      <c r="I752" s="42">
        <v>0</v>
      </c>
      <c r="J752" s="42">
        <v>20000</v>
      </c>
    </row>
    <row r="753" spans="8:10" ht="14.25">
      <c r="H753" s="42"/>
      <c r="I753" s="42"/>
      <c r="J753" s="42"/>
    </row>
    <row r="754" spans="8:10" ht="14.25">
      <c r="H754" s="42"/>
      <c r="I754" s="42"/>
      <c r="J754" s="42"/>
    </row>
    <row r="755" spans="1:10" s="2" customFormat="1" ht="15">
      <c r="A755" s="11"/>
      <c r="B755" s="11"/>
      <c r="C755" s="11"/>
      <c r="D755" s="11"/>
      <c r="E755" s="11"/>
      <c r="F755" s="11"/>
      <c r="G755" s="12" t="s">
        <v>444</v>
      </c>
      <c r="H755" s="13">
        <f>H746+H682+H637+H555+H495+H379+H357+H222+H275+H409+H606</f>
        <v>5685000</v>
      </c>
      <c r="I755" s="13">
        <f>I746+I682+I637+I555+I495+I379+I357+I222+I275+I409+I606</f>
        <v>1548000</v>
      </c>
      <c r="J755" s="13">
        <f>J746+J682+J637+J555+J495+J379+J357+J222+J275+J409+J606</f>
        <v>7233000</v>
      </c>
    </row>
    <row r="756" spans="1:10" s="2" customFormat="1" ht="15">
      <c r="A756" s="11"/>
      <c r="B756" s="11"/>
      <c r="C756" s="11"/>
      <c r="D756" s="11"/>
      <c r="E756" s="11"/>
      <c r="F756" s="11"/>
      <c r="G756" s="12"/>
      <c r="H756" s="13"/>
      <c r="J756" s="13"/>
    </row>
    <row r="757" spans="1:10" s="2" customFormat="1" ht="15">
      <c r="A757" s="11"/>
      <c r="B757" s="11"/>
      <c r="C757" s="11"/>
      <c r="D757" s="11"/>
      <c r="E757" s="11"/>
      <c r="F757" s="11"/>
      <c r="G757" s="12"/>
      <c r="H757" s="13"/>
      <c r="J757" s="13"/>
    </row>
    <row r="758" spans="1:10" s="2" customFormat="1" ht="15">
      <c r="A758" s="11"/>
      <c r="B758" s="11"/>
      <c r="C758" s="11"/>
      <c r="D758" s="11"/>
      <c r="E758" s="11"/>
      <c r="F758" s="11"/>
      <c r="G758" s="12"/>
      <c r="H758" s="13"/>
      <c r="J758" s="13"/>
    </row>
    <row r="759" spans="1:10" s="2" customFormat="1" ht="15">
      <c r="A759" s="11"/>
      <c r="B759" s="11"/>
      <c r="C759" s="11"/>
      <c r="D759" s="11"/>
      <c r="E759" s="11"/>
      <c r="F759" s="11"/>
      <c r="G759" s="12"/>
      <c r="H759" s="13"/>
      <c r="J759" s="13"/>
    </row>
    <row r="760" spans="1:10" s="2" customFormat="1" ht="15">
      <c r="A760" s="11"/>
      <c r="B760" s="11"/>
      <c r="C760" s="11"/>
      <c r="D760" s="11"/>
      <c r="E760" s="11"/>
      <c r="F760" s="11"/>
      <c r="G760" s="12"/>
      <c r="H760" s="13"/>
      <c r="J760" s="13"/>
    </row>
    <row r="761" spans="1:10" s="2" customFormat="1" ht="15">
      <c r="A761" s="11"/>
      <c r="B761" s="11"/>
      <c r="C761" s="11"/>
      <c r="D761" s="11"/>
      <c r="E761" s="11"/>
      <c r="F761" s="11"/>
      <c r="G761" s="12"/>
      <c r="H761" s="13"/>
      <c r="J761" s="13"/>
    </row>
    <row r="762" spans="1:10" s="2" customFormat="1" ht="15">
      <c r="A762" s="11"/>
      <c r="B762" s="11"/>
      <c r="C762" s="11"/>
      <c r="D762" s="11"/>
      <c r="E762" s="11"/>
      <c r="F762" s="11"/>
      <c r="G762" s="12"/>
      <c r="H762" s="13"/>
      <c r="J762" s="13"/>
    </row>
    <row r="763" spans="1:10" s="2" customFormat="1" ht="15">
      <c r="A763" s="11"/>
      <c r="B763" s="11"/>
      <c r="C763" s="11"/>
      <c r="D763" s="11"/>
      <c r="E763" s="11"/>
      <c r="F763" s="11"/>
      <c r="G763" s="12"/>
      <c r="H763" s="13"/>
      <c r="J763" s="13"/>
    </row>
    <row r="764" spans="1:10" s="2" customFormat="1" ht="15">
      <c r="A764" s="11"/>
      <c r="B764" s="11"/>
      <c r="C764" s="11"/>
      <c r="D764" s="11"/>
      <c r="E764" s="11"/>
      <c r="F764" s="11"/>
      <c r="G764" s="12"/>
      <c r="H764" s="13"/>
      <c r="J764" s="13"/>
    </row>
    <row r="765" spans="1:10" s="2" customFormat="1" ht="15">
      <c r="A765" s="11"/>
      <c r="B765" s="11"/>
      <c r="C765" s="11"/>
      <c r="D765" s="11"/>
      <c r="E765" s="11"/>
      <c r="F765" s="11"/>
      <c r="G765" s="12"/>
      <c r="H765" s="13"/>
      <c r="J765" s="13"/>
    </row>
    <row r="766" spans="1:10" s="2" customFormat="1" ht="15">
      <c r="A766" s="11"/>
      <c r="B766" s="11"/>
      <c r="C766" s="11"/>
      <c r="D766" s="11"/>
      <c r="E766" s="11"/>
      <c r="F766" s="11"/>
      <c r="G766" s="11" t="s">
        <v>547</v>
      </c>
      <c r="H766" s="13"/>
      <c r="J766" s="13"/>
    </row>
    <row r="767" spans="1:10" s="2" customFormat="1" ht="15">
      <c r="A767" s="11"/>
      <c r="B767" s="11"/>
      <c r="C767" s="11"/>
      <c r="D767" s="11"/>
      <c r="E767" s="11"/>
      <c r="F767" s="11"/>
      <c r="G767" s="12"/>
      <c r="H767" s="13"/>
      <c r="J767" s="13"/>
    </row>
    <row r="768" s="126" customFormat="1" ht="15" customHeight="1">
      <c r="A768" s="126" t="s">
        <v>548</v>
      </c>
    </row>
    <row r="769" spans="1:10" s="2" customFormat="1" ht="15">
      <c r="A769" s="11"/>
      <c r="B769" s="11"/>
      <c r="C769" s="11"/>
      <c r="D769" s="11"/>
      <c r="E769" s="11"/>
      <c r="F769" s="11"/>
      <c r="G769" s="12"/>
      <c r="H769" s="13"/>
      <c r="J769" s="13"/>
    </row>
    <row r="770" s="126" customFormat="1" ht="15" customHeight="1">
      <c r="A770" s="126" t="s">
        <v>715</v>
      </c>
    </row>
    <row r="771" s="126" customFormat="1" ht="15" customHeight="1">
      <c r="A771" s="126" t="s">
        <v>549</v>
      </c>
    </row>
    <row r="772" s="126" customFormat="1" ht="15" customHeight="1">
      <c r="A772" s="126" t="s">
        <v>713</v>
      </c>
    </row>
    <row r="773" spans="1:10" s="2" customFormat="1" ht="15">
      <c r="A773" s="11"/>
      <c r="B773" s="11"/>
      <c r="C773" s="11"/>
      <c r="D773" s="11"/>
      <c r="E773" s="11"/>
      <c r="F773" s="11"/>
      <c r="G773" s="12"/>
      <c r="H773" s="13"/>
      <c r="J773" s="13"/>
    </row>
    <row r="774" spans="1:10" s="2" customFormat="1" ht="15">
      <c r="A774" s="11"/>
      <c r="B774" s="11"/>
      <c r="C774" s="11"/>
      <c r="D774" s="11"/>
      <c r="E774" s="11"/>
      <c r="F774" s="11"/>
      <c r="G774" s="12"/>
      <c r="H774" s="13"/>
      <c r="J774" s="13"/>
    </row>
    <row r="780" ht="9.75" customHeight="1"/>
  </sheetData>
  <sheetProtection/>
  <mergeCells count="18">
    <mergeCell ref="A770:IV770"/>
    <mergeCell ref="A771:IV771"/>
    <mergeCell ref="A113:IV113"/>
    <mergeCell ref="A772:IV772"/>
    <mergeCell ref="A200:IV200"/>
    <mergeCell ref="A198:IV198"/>
    <mergeCell ref="A215:IV215"/>
    <mergeCell ref="A768:IV768"/>
    <mergeCell ref="A101:IV101"/>
    <mergeCell ref="A114:IV114"/>
    <mergeCell ref="A175:IV175"/>
    <mergeCell ref="A196:IV196"/>
    <mergeCell ref="A15:IV15"/>
    <mergeCell ref="A44:IV44"/>
    <mergeCell ref="A4:IV4"/>
    <mergeCell ref="A5:IV5"/>
    <mergeCell ref="A8:J8"/>
    <mergeCell ref="A10:IV10"/>
  </mergeCells>
  <printOptions/>
  <pageMargins left="0.7480314960629921" right="0.35433070866141736" top="0.7874015748031497" bottom="0.7874015748031497" header="0.5118110236220472" footer="0.5118110236220472"/>
  <pageSetup horizontalDpi="300" verticalDpi="300" orientation="landscape" paperSize="9" scale="90" r:id="rId1"/>
  <headerFooter alignWithMargins="0">
    <oddFooter>&amp;C&amp;P</oddFooter>
  </headerFooter>
  <rowBreaks count="2" manualBreakCount="2">
    <brk id="41" max="10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789"/>
  <sheetViews>
    <sheetView tabSelected="1" zoomScalePageLayoutView="0" workbookViewId="0" topLeftCell="A757">
      <selection activeCell="I780" sqref="I780"/>
    </sheetView>
  </sheetViews>
  <sheetFormatPr defaultColWidth="9.140625" defaultRowHeight="12"/>
  <cols>
    <col min="1" max="1" width="4.28125" style="53" customWidth="1"/>
    <col min="2" max="2" width="8.28125" style="9" customWidth="1"/>
    <col min="3" max="3" width="7.140625" style="58" customWidth="1"/>
    <col min="4" max="4" width="53.140625" style="9" customWidth="1"/>
    <col min="5" max="5" width="17.140625" style="9" customWidth="1"/>
    <col min="6" max="6" width="17.421875" style="9" customWidth="1"/>
    <col min="7" max="7" width="18.28125" style="9" customWidth="1"/>
    <col min="8" max="9" width="17.00390625" style="10" customWidth="1"/>
    <col min="10" max="10" width="10.421875" style="1" customWidth="1"/>
    <col min="11" max="11" width="12.140625" style="1" customWidth="1"/>
    <col min="12" max="12" width="16.140625" style="1" customWidth="1"/>
    <col min="13" max="14" width="9.28125" style="1" hidden="1" customWidth="1"/>
    <col min="15" max="15" width="17.7109375" style="1" customWidth="1"/>
    <col min="16" max="16384" width="9.28125" style="1" customWidth="1"/>
  </cols>
  <sheetData>
    <row r="1" s="126" customFormat="1" ht="14.25" customHeight="1">
      <c r="A1" s="126" t="s">
        <v>901</v>
      </c>
    </row>
    <row r="2" s="126" customFormat="1" ht="14.25" customHeight="1">
      <c r="A2" s="126" t="s">
        <v>937</v>
      </c>
    </row>
    <row r="3" s="9" customFormat="1" ht="14.25" customHeight="1"/>
    <row r="4" spans="1:9" s="29" customFormat="1" ht="18.75">
      <c r="A4" s="53"/>
      <c r="B4" s="51"/>
      <c r="C4" s="61"/>
      <c r="D4" s="51"/>
      <c r="E4" s="27" t="s">
        <v>920</v>
      </c>
      <c r="F4" s="27"/>
      <c r="G4" s="49"/>
      <c r="H4" s="30"/>
      <c r="I4" s="30"/>
    </row>
    <row r="5" spans="5:7" ht="18.75">
      <c r="E5" s="27" t="s">
        <v>741</v>
      </c>
      <c r="F5" s="27"/>
      <c r="G5" s="27"/>
    </row>
    <row r="6" spans="1:9" s="28" customFormat="1" ht="18.75">
      <c r="A6" s="59"/>
      <c r="B6" s="52"/>
      <c r="C6" s="62"/>
      <c r="D6" s="52"/>
      <c r="E6" s="27" t="s">
        <v>851</v>
      </c>
      <c r="F6" s="27"/>
      <c r="G6" s="27"/>
      <c r="H6" s="49"/>
      <c r="I6" s="49"/>
    </row>
    <row r="7" s="129" customFormat="1" ht="18.75">
      <c r="A7" s="129" t="s">
        <v>755</v>
      </c>
    </row>
    <row r="8" spans="1:9" s="3" customFormat="1" ht="15.75">
      <c r="A8" s="59"/>
      <c r="B8" s="12"/>
      <c r="C8" s="57"/>
      <c r="D8" s="12"/>
      <c r="E8" s="11" t="s">
        <v>411</v>
      </c>
      <c r="F8" s="12"/>
      <c r="G8" s="11"/>
      <c r="H8" s="13"/>
      <c r="I8" s="13"/>
    </row>
    <row r="9" spans="1:13" s="3" customFormat="1" ht="15.75">
      <c r="A9" s="59"/>
      <c r="B9" s="12"/>
      <c r="C9" s="57"/>
      <c r="D9" s="12"/>
      <c r="E9" s="12"/>
      <c r="F9" s="12"/>
      <c r="G9" s="11"/>
      <c r="H9" s="13" t="s">
        <v>755</v>
      </c>
      <c r="I9" s="13"/>
      <c r="L9" s="3" t="s">
        <v>755</v>
      </c>
      <c r="M9" s="3" t="s">
        <v>755</v>
      </c>
    </row>
    <row r="10" spans="1:13" s="3" customFormat="1" ht="15.75">
      <c r="A10" s="59"/>
      <c r="B10" s="12"/>
      <c r="C10" s="57"/>
      <c r="D10" s="12"/>
      <c r="E10" s="11" t="s">
        <v>544</v>
      </c>
      <c r="F10" s="12"/>
      <c r="G10" s="11" t="s">
        <v>755</v>
      </c>
      <c r="H10" s="13"/>
      <c r="I10" s="13" t="s">
        <v>755</v>
      </c>
      <c r="K10" s="3" t="s">
        <v>755</v>
      </c>
      <c r="M10" s="3" t="s">
        <v>755</v>
      </c>
    </row>
    <row r="11" spans="1:9" s="3" customFormat="1" ht="15.75">
      <c r="A11" s="59"/>
      <c r="B11" s="12"/>
      <c r="C11" s="57"/>
      <c r="D11" s="12"/>
      <c r="E11" s="12"/>
      <c r="F11" s="12"/>
      <c r="G11" s="11" t="s">
        <v>755</v>
      </c>
      <c r="H11" s="13" t="s">
        <v>755</v>
      </c>
      <c r="I11" s="13" t="s">
        <v>755</v>
      </c>
    </row>
    <row r="12" s="127" customFormat="1" ht="15.75" customHeight="1">
      <c r="A12" s="126" t="s">
        <v>931</v>
      </c>
    </row>
    <row r="13" spans="1:10" s="6" customFormat="1" ht="15">
      <c r="A13" s="53"/>
      <c r="B13" s="9"/>
      <c r="C13" s="58"/>
      <c r="D13" s="9"/>
      <c r="E13" s="9"/>
      <c r="F13" s="9"/>
      <c r="G13" s="8"/>
      <c r="H13" s="42"/>
      <c r="I13" s="42"/>
      <c r="J13" s="6" t="s">
        <v>755</v>
      </c>
    </row>
    <row r="14" spans="1:16" s="3" customFormat="1" ht="15.75">
      <c r="A14" s="59"/>
      <c r="B14" s="12"/>
      <c r="C14" s="57"/>
      <c r="D14" s="12"/>
      <c r="E14" s="34"/>
      <c r="F14" s="34" t="s">
        <v>69</v>
      </c>
      <c r="G14" s="34" t="s">
        <v>869</v>
      </c>
      <c r="H14" s="34" t="s">
        <v>69</v>
      </c>
      <c r="I14" s="34"/>
      <c r="J14" s="13"/>
      <c r="K14" s="13" t="s">
        <v>755</v>
      </c>
      <c r="L14" s="88"/>
      <c r="M14" s="88"/>
      <c r="N14" s="72"/>
      <c r="O14" s="88"/>
      <c r="P14" s="88"/>
    </row>
    <row r="15" spans="1:16" s="3" customFormat="1" ht="15.75">
      <c r="A15" s="59"/>
      <c r="B15" s="12"/>
      <c r="C15" s="57"/>
      <c r="D15" s="21"/>
      <c r="E15" s="34"/>
      <c r="F15" s="34" t="s">
        <v>68</v>
      </c>
      <c r="G15" s="34" t="s">
        <v>68</v>
      </c>
      <c r="H15" s="34" t="s">
        <v>870</v>
      </c>
      <c r="I15" s="34" t="s">
        <v>755</v>
      </c>
      <c r="J15" s="103"/>
      <c r="K15" s="103" t="s">
        <v>755</v>
      </c>
      <c r="L15" s="88" t="s">
        <v>755</v>
      </c>
      <c r="M15" s="88"/>
      <c r="N15" s="72"/>
      <c r="O15" s="88"/>
      <c r="P15" s="88"/>
    </row>
    <row r="16" spans="1:15" s="33" customFormat="1" ht="15.75">
      <c r="A16" s="59"/>
      <c r="B16" s="12"/>
      <c r="C16" s="57"/>
      <c r="D16" s="12" t="s">
        <v>346</v>
      </c>
      <c r="E16" s="34"/>
      <c r="F16" s="34"/>
      <c r="G16" s="34"/>
      <c r="H16" s="34"/>
      <c r="I16" s="34" t="s">
        <v>755</v>
      </c>
      <c r="J16" s="34"/>
      <c r="K16" s="88"/>
      <c r="L16" s="72"/>
      <c r="N16" s="72"/>
      <c r="O16" s="72"/>
    </row>
    <row r="17" spans="1:15" s="37" customFormat="1" ht="12">
      <c r="A17" s="59"/>
      <c r="B17" s="35"/>
      <c r="C17" s="63">
        <v>6</v>
      </c>
      <c r="D17" s="35" t="s">
        <v>351</v>
      </c>
      <c r="E17" s="72"/>
      <c r="F17" s="72">
        <v>18596368</v>
      </c>
      <c r="G17" s="72">
        <v>18596368</v>
      </c>
      <c r="H17" s="72">
        <v>12598100</v>
      </c>
      <c r="I17" s="72"/>
      <c r="J17" s="72"/>
      <c r="K17" s="72" t="s">
        <v>755</v>
      </c>
      <c r="L17" s="43" t="s">
        <v>755</v>
      </c>
      <c r="N17" s="43"/>
      <c r="O17" s="43"/>
    </row>
    <row r="18" spans="1:15" s="37" customFormat="1" ht="12">
      <c r="A18" s="59"/>
      <c r="B18" s="35"/>
      <c r="C18" s="63">
        <v>7</v>
      </c>
      <c r="D18" s="35" t="s">
        <v>427</v>
      </c>
      <c r="E18" s="43"/>
      <c r="F18" s="43">
        <v>1800</v>
      </c>
      <c r="G18" s="43">
        <v>1800</v>
      </c>
      <c r="H18" s="43">
        <v>1800</v>
      </c>
      <c r="I18" s="43"/>
      <c r="J18" s="72"/>
      <c r="K18" s="72"/>
      <c r="L18" s="43"/>
      <c r="N18" s="43"/>
      <c r="O18" s="43"/>
    </row>
    <row r="19" spans="1:15" s="37" customFormat="1" ht="12">
      <c r="A19" s="59"/>
      <c r="B19" s="35"/>
      <c r="C19" s="63"/>
      <c r="D19" s="35" t="s">
        <v>768</v>
      </c>
      <c r="E19" s="43"/>
      <c r="F19" s="43">
        <f>F17+F18</f>
        <v>18598168</v>
      </c>
      <c r="G19" s="43">
        <f>G17+G18</f>
        <v>18598168</v>
      </c>
      <c r="H19" s="43">
        <f>H17+H18</f>
        <v>12599900</v>
      </c>
      <c r="I19" s="43"/>
      <c r="J19" s="72" t="s">
        <v>755</v>
      </c>
      <c r="K19" s="72"/>
      <c r="L19" s="43"/>
      <c r="N19" s="43"/>
      <c r="O19" s="43"/>
    </row>
    <row r="20" spans="1:15" s="37" customFormat="1" ht="12">
      <c r="A20" s="59"/>
      <c r="B20" s="35"/>
      <c r="C20" s="63">
        <v>3</v>
      </c>
      <c r="D20" s="35" t="s">
        <v>396</v>
      </c>
      <c r="E20" s="43"/>
      <c r="F20" s="43">
        <v>8368067.33</v>
      </c>
      <c r="G20" s="43">
        <v>8368067.33</v>
      </c>
      <c r="H20" s="43">
        <v>7348140</v>
      </c>
      <c r="I20" s="43"/>
      <c r="J20" s="72"/>
      <c r="K20" s="72"/>
      <c r="L20" s="43" t="s">
        <v>755</v>
      </c>
      <c r="N20" s="43"/>
      <c r="O20" s="43"/>
    </row>
    <row r="21" spans="1:15" s="37" customFormat="1" ht="12">
      <c r="A21" s="59"/>
      <c r="B21" s="35"/>
      <c r="C21" s="63">
        <v>4</v>
      </c>
      <c r="D21" s="35" t="s">
        <v>428</v>
      </c>
      <c r="E21" s="43"/>
      <c r="F21" s="43">
        <v>9265115</v>
      </c>
      <c r="G21" s="43">
        <v>9265115</v>
      </c>
      <c r="H21" s="43">
        <v>5251760</v>
      </c>
      <c r="I21" s="43"/>
      <c r="J21" s="72"/>
      <c r="K21" s="72"/>
      <c r="L21" s="43"/>
      <c r="N21" s="43"/>
      <c r="O21" s="43"/>
    </row>
    <row r="22" spans="1:15" s="37" customFormat="1" ht="12">
      <c r="A22" s="59"/>
      <c r="B22" s="35"/>
      <c r="C22" s="63"/>
      <c r="D22" s="35" t="s">
        <v>769</v>
      </c>
      <c r="E22" s="43"/>
      <c r="F22" s="43">
        <f>F20+F21</f>
        <v>17633182.33</v>
      </c>
      <c r="G22" s="43">
        <f>G20+G21</f>
        <v>17633182.33</v>
      </c>
      <c r="H22" s="43">
        <f>H20+H21</f>
        <v>12599900</v>
      </c>
      <c r="I22" s="43"/>
      <c r="J22" s="72"/>
      <c r="K22" s="72"/>
      <c r="L22" s="43"/>
      <c r="N22" s="43"/>
      <c r="O22" s="43"/>
    </row>
    <row r="23" spans="1:15" s="37" customFormat="1" ht="12">
      <c r="A23" s="59"/>
      <c r="B23" s="35"/>
      <c r="C23" s="63"/>
      <c r="D23" s="35" t="s">
        <v>711</v>
      </c>
      <c r="E23" s="43"/>
      <c r="F23" s="43">
        <f>SUM(F17+F18)-SUM(F20+F21)</f>
        <v>964985.6700000018</v>
      </c>
      <c r="G23" s="43">
        <f>SUM(G17+G18)-SUM(G20+G21)</f>
        <v>964985.6700000018</v>
      </c>
      <c r="H23" s="43">
        <f>SUM(H17+H18)-SUM(H20+H21)</f>
        <v>0</v>
      </c>
      <c r="I23" s="43"/>
      <c r="J23" s="72" t="s">
        <v>755</v>
      </c>
      <c r="K23" s="72"/>
      <c r="L23" s="43"/>
      <c r="N23" s="43"/>
      <c r="O23" s="43"/>
    </row>
    <row r="24" spans="1:15" s="37" customFormat="1" ht="12">
      <c r="A24" s="59"/>
      <c r="B24" s="35"/>
      <c r="C24" s="63"/>
      <c r="D24" s="35"/>
      <c r="E24" s="43"/>
      <c r="F24" s="43"/>
      <c r="G24" s="43"/>
      <c r="H24" s="43"/>
      <c r="I24" s="43"/>
      <c r="J24" s="72"/>
      <c r="L24" s="36" t="s">
        <v>755</v>
      </c>
      <c r="N24" s="36"/>
      <c r="O24" s="36"/>
    </row>
    <row r="25" spans="1:15" s="37" customFormat="1" ht="12.75">
      <c r="A25" s="59"/>
      <c r="B25" s="35"/>
      <c r="C25" s="63"/>
      <c r="D25" s="12" t="s">
        <v>746</v>
      </c>
      <c r="E25" s="43"/>
      <c r="F25" s="43"/>
      <c r="G25" s="43"/>
      <c r="H25" s="43"/>
      <c r="I25" s="43"/>
      <c r="J25" s="72"/>
      <c r="K25" s="37" t="s">
        <v>755</v>
      </c>
      <c r="L25" s="36"/>
      <c r="N25" s="36"/>
      <c r="O25" s="36"/>
    </row>
    <row r="26" spans="1:15" s="37" customFormat="1" ht="12">
      <c r="A26" s="59"/>
      <c r="B26" s="35"/>
      <c r="C26" s="63">
        <v>8</v>
      </c>
      <c r="D26" s="35" t="s">
        <v>429</v>
      </c>
      <c r="E26" s="36"/>
      <c r="F26" s="36"/>
      <c r="G26" s="36"/>
      <c r="H26" s="36"/>
      <c r="I26" s="36"/>
      <c r="J26" s="72"/>
      <c r="L26" s="43" t="s">
        <v>755</v>
      </c>
      <c r="N26" s="43"/>
      <c r="O26" s="43"/>
    </row>
    <row r="27" spans="1:15" s="37" customFormat="1" ht="12">
      <c r="A27" s="59"/>
      <c r="B27" s="35"/>
      <c r="C27" s="63">
        <v>5</v>
      </c>
      <c r="D27" s="35" t="s">
        <v>430</v>
      </c>
      <c r="E27" s="36"/>
      <c r="F27" s="36"/>
      <c r="G27" s="36"/>
      <c r="H27" s="36"/>
      <c r="I27" s="36" t="s">
        <v>755</v>
      </c>
      <c r="J27" s="72"/>
      <c r="L27" s="43"/>
      <c r="N27" s="43"/>
      <c r="O27" s="43"/>
    </row>
    <row r="28" spans="1:15" s="37" customFormat="1" ht="12">
      <c r="A28" s="59"/>
      <c r="B28" s="35"/>
      <c r="C28" s="63"/>
      <c r="D28" s="35" t="s">
        <v>431</v>
      </c>
      <c r="E28" s="43"/>
      <c r="F28" s="43"/>
      <c r="G28" s="43"/>
      <c r="H28" s="43"/>
      <c r="I28" s="43"/>
      <c r="J28" s="72" t="s">
        <v>755</v>
      </c>
      <c r="K28" s="37" t="s">
        <v>755</v>
      </c>
      <c r="L28" s="43"/>
      <c r="N28" s="43"/>
      <c r="O28" s="43"/>
    </row>
    <row r="29" spans="1:15" s="37" customFormat="1" ht="12">
      <c r="A29" s="59"/>
      <c r="B29" s="35"/>
      <c r="C29" s="63"/>
      <c r="D29" s="35"/>
      <c r="E29" s="43"/>
      <c r="F29" s="43" t="s">
        <v>755</v>
      </c>
      <c r="G29" s="43" t="s">
        <v>755</v>
      </c>
      <c r="H29" s="43" t="s">
        <v>755</v>
      </c>
      <c r="I29" s="43"/>
      <c r="J29" s="72"/>
      <c r="K29" s="37" t="s">
        <v>755</v>
      </c>
      <c r="L29" s="36" t="s">
        <v>755</v>
      </c>
      <c r="N29" s="36"/>
      <c r="O29" s="36"/>
    </row>
    <row r="30" spans="1:15" s="37" customFormat="1" ht="12.75">
      <c r="A30" s="59"/>
      <c r="B30" s="35"/>
      <c r="C30" s="63">
        <v>9</v>
      </c>
      <c r="D30" s="12" t="s">
        <v>747</v>
      </c>
      <c r="E30" s="43"/>
      <c r="F30" s="43"/>
      <c r="G30" s="43"/>
      <c r="H30" s="43"/>
      <c r="I30" s="43"/>
      <c r="J30" s="72"/>
      <c r="K30" s="43"/>
      <c r="L30" s="36"/>
      <c r="N30" s="36"/>
      <c r="O30" s="36"/>
    </row>
    <row r="31" spans="1:15" s="37" customFormat="1" ht="12">
      <c r="A31" s="59"/>
      <c r="B31" s="35"/>
      <c r="C31" s="63"/>
      <c r="D31" s="35" t="s">
        <v>748</v>
      </c>
      <c r="E31" s="107"/>
      <c r="F31" s="107">
        <f>F23</f>
        <v>964985.6700000018</v>
      </c>
      <c r="G31" s="107">
        <f>G23</f>
        <v>964985.6700000018</v>
      </c>
      <c r="H31" s="107">
        <f>H23</f>
        <v>0</v>
      </c>
      <c r="I31" s="107"/>
      <c r="J31" s="72"/>
      <c r="K31" s="104"/>
      <c r="L31" s="36"/>
      <c r="N31" s="36"/>
      <c r="O31" s="36"/>
    </row>
    <row r="32" spans="1:10" s="37" customFormat="1" ht="12">
      <c r="A32" s="59"/>
      <c r="B32" s="35"/>
      <c r="C32" s="63"/>
      <c r="D32" s="35"/>
      <c r="E32" s="35"/>
      <c r="F32" s="35"/>
      <c r="G32" s="114"/>
      <c r="H32" s="36"/>
      <c r="I32" s="36"/>
      <c r="J32" s="36"/>
    </row>
    <row r="33" spans="1:10" s="37" customFormat="1" ht="12">
      <c r="A33" s="59"/>
      <c r="B33" s="35"/>
      <c r="C33" s="63"/>
      <c r="D33" s="35" t="s">
        <v>749</v>
      </c>
      <c r="E33" s="35"/>
      <c r="F33" s="35"/>
      <c r="G33" s="35"/>
      <c r="H33" s="36"/>
      <c r="I33" s="36"/>
      <c r="J33" s="36"/>
    </row>
    <row r="34" spans="1:10" s="37" customFormat="1" ht="12">
      <c r="A34" s="59"/>
      <c r="B34" s="35"/>
      <c r="C34" s="63"/>
      <c r="D34" s="35"/>
      <c r="E34" s="43">
        <f>E23+E31</f>
        <v>0</v>
      </c>
      <c r="F34" s="35"/>
      <c r="G34" s="35"/>
      <c r="H34" s="43"/>
      <c r="I34" s="43"/>
      <c r="J34" s="37" t="s">
        <v>755</v>
      </c>
    </row>
    <row r="35" spans="1:12" s="37" customFormat="1" ht="12">
      <c r="A35" s="59"/>
      <c r="B35" s="35"/>
      <c r="C35" s="63"/>
      <c r="D35" s="35"/>
      <c r="E35" s="35"/>
      <c r="F35" s="35"/>
      <c r="G35" s="35"/>
      <c r="H35" s="43"/>
      <c r="I35" s="43"/>
      <c r="L35" s="37" t="s">
        <v>755</v>
      </c>
    </row>
    <row r="36" spans="1:9" s="37" customFormat="1" ht="12">
      <c r="A36" s="59"/>
      <c r="B36" s="35"/>
      <c r="C36" s="63"/>
      <c r="D36" s="35"/>
      <c r="E36" s="35"/>
      <c r="F36" s="35"/>
      <c r="G36" s="35"/>
      <c r="H36" s="43"/>
      <c r="I36" s="43"/>
    </row>
    <row r="37" spans="1:9" s="37" customFormat="1" ht="12">
      <c r="A37" s="59"/>
      <c r="B37" s="35"/>
      <c r="C37" s="63"/>
      <c r="D37" s="35"/>
      <c r="E37" s="35"/>
      <c r="F37" s="35"/>
      <c r="G37" s="35"/>
      <c r="H37" s="43"/>
      <c r="I37" s="43"/>
    </row>
    <row r="38" spans="1:9" s="37" customFormat="1" ht="12">
      <c r="A38" s="59"/>
      <c r="B38" s="35"/>
      <c r="C38" s="63"/>
      <c r="D38" s="35"/>
      <c r="E38" s="35"/>
      <c r="F38" s="35"/>
      <c r="G38" s="35"/>
      <c r="H38" s="43"/>
      <c r="I38" s="43"/>
    </row>
    <row r="39" spans="1:12" s="37" customFormat="1" ht="12">
      <c r="A39" s="59"/>
      <c r="B39" s="35"/>
      <c r="C39" s="63"/>
      <c r="D39" s="35"/>
      <c r="E39" s="34" t="s">
        <v>543</v>
      </c>
      <c r="F39" s="35"/>
      <c r="G39" s="34"/>
      <c r="H39" s="36"/>
      <c r="I39" s="36" t="s">
        <v>755</v>
      </c>
      <c r="J39" s="37" t="s">
        <v>755</v>
      </c>
      <c r="K39" s="37" t="s">
        <v>755</v>
      </c>
      <c r="L39" s="37" t="s">
        <v>755</v>
      </c>
    </row>
    <row r="40" spans="1:12" s="37" customFormat="1" ht="12">
      <c r="A40" s="59"/>
      <c r="B40" s="35"/>
      <c r="C40" s="63"/>
      <c r="D40" s="35"/>
      <c r="E40" s="35"/>
      <c r="F40" s="35"/>
      <c r="G40" s="35"/>
      <c r="H40" s="36"/>
      <c r="I40" s="36"/>
      <c r="K40" s="37" t="s">
        <v>755</v>
      </c>
      <c r="L40" s="37" t="s">
        <v>755</v>
      </c>
    </row>
    <row r="41" spans="1:11" s="50" customFormat="1" ht="15" customHeight="1">
      <c r="A41" s="59"/>
      <c r="B41" s="35"/>
      <c r="C41" s="63"/>
      <c r="D41" s="35"/>
      <c r="E41" s="34"/>
      <c r="F41" s="34" t="s">
        <v>69</v>
      </c>
      <c r="G41" s="34" t="s">
        <v>869</v>
      </c>
      <c r="H41" s="34" t="s">
        <v>69</v>
      </c>
      <c r="I41" s="13"/>
      <c r="J41" s="13"/>
      <c r="K41" s="13" t="s">
        <v>755</v>
      </c>
    </row>
    <row r="42" spans="1:13" s="5" customFormat="1" ht="12">
      <c r="A42" s="53"/>
      <c r="B42" s="54"/>
      <c r="C42" s="64"/>
      <c r="D42" s="54"/>
      <c r="E42" s="34"/>
      <c r="F42" s="34" t="s">
        <v>68</v>
      </c>
      <c r="G42" s="34" t="s">
        <v>68</v>
      </c>
      <c r="H42" s="34" t="s">
        <v>870</v>
      </c>
      <c r="I42" s="34"/>
      <c r="J42" s="108"/>
      <c r="K42" s="72"/>
      <c r="M42" s="5" t="s">
        <v>755</v>
      </c>
    </row>
    <row r="43" spans="1:11" s="5" customFormat="1" ht="12.75">
      <c r="A43" s="53"/>
      <c r="B43" s="54"/>
      <c r="C43" s="65" t="s">
        <v>346</v>
      </c>
      <c r="D43" s="19"/>
      <c r="E43" s="91"/>
      <c r="F43" s="91"/>
      <c r="G43" s="91"/>
      <c r="H43" s="91"/>
      <c r="I43" s="91" t="s">
        <v>755</v>
      </c>
      <c r="J43" s="91"/>
      <c r="K43" s="91"/>
    </row>
    <row r="44" spans="1:11" s="5" customFormat="1" ht="12.75">
      <c r="A44" s="53"/>
      <c r="B44" s="54"/>
      <c r="C44" s="65"/>
      <c r="D44" s="19"/>
      <c r="E44" s="91"/>
      <c r="F44" s="91"/>
      <c r="G44" s="91" t="s">
        <v>755</v>
      </c>
      <c r="H44" s="91"/>
      <c r="I44" s="91"/>
      <c r="J44" s="91"/>
      <c r="K44" s="91"/>
    </row>
    <row r="45" spans="1:12" s="5" customFormat="1" ht="12.75">
      <c r="A45" s="87" t="s">
        <v>770</v>
      </c>
      <c r="B45" s="78"/>
      <c r="C45" s="92" t="s">
        <v>771</v>
      </c>
      <c r="D45" s="18" t="s">
        <v>772</v>
      </c>
      <c r="E45" s="25"/>
      <c r="F45" s="25"/>
      <c r="G45" s="25"/>
      <c r="H45" s="25"/>
      <c r="I45" s="25"/>
      <c r="J45" s="25" t="s">
        <v>755</v>
      </c>
      <c r="K45" s="25" t="s">
        <v>755</v>
      </c>
      <c r="L45" s="5" t="s">
        <v>755</v>
      </c>
    </row>
    <row r="46" spans="1:11" s="5" customFormat="1" ht="12.75">
      <c r="A46" s="98"/>
      <c r="B46" s="19"/>
      <c r="C46" s="93">
        <v>6</v>
      </c>
      <c r="D46" s="19" t="s">
        <v>351</v>
      </c>
      <c r="E46" s="70"/>
      <c r="F46" s="70">
        <f>F47+F52+F56+F59+F64</f>
        <v>18596368</v>
      </c>
      <c r="G46" s="70">
        <f>G47+G52+G56+G59+G64</f>
        <v>18596368</v>
      </c>
      <c r="H46" s="70">
        <f>H47+H52+H56+H59+H64+H74+H71</f>
        <v>12598100</v>
      </c>
      <c r="I46" s="70"/>
      <c r="J46" s="72"/>
      <c r="K46" s="72"/>
    </row>
    <row r="47" spans="1:12" s="3" customFormat="1" ht="15.75">
      <c r="A47" s="98"/>
      <c r="B47" s="19"/>
      <c r="C47" s="93">
        <v>61</v>
      </c>
      <c r="D47" s="19" t="s">
        <v>352</v>
      </c>
      <c r="E47" s="70"/>
      <c r="F47" s="70">
        <f>F51+F50+F49+F48</f>
        <v>9285000</v>
      </c>
      <c r="G47" s="70">
        <f>G51+G50+G49+G48</f>
        <v>9285000</v>
      </c>
      <c r="H47" s="70">
        <f>H51+H50+H49+H48</f>
        <v>6875000</v>
      </c>
      <c r="I47" s="70"/>
      <c r="J47" s="72"/>
      <c r="K47" s="72"/>
      <c r="L47" s="3" t="s">
        <v>755</v>
      </c>
    </row>
    <row r="48" spans="1:11" s="3" customFormat="1" ht="15.75">
      <c r="A48" s="98"/>
      <c r="B48" s="19"/>
      <c r="C48" s="93">
        <v>611</v>
      </c>
      <c r="D48" s="19" t="s">
        <v>353</v>
      </c>
      <c r="E48" s="70"/>
      <c r="F48" s="70">
        <v>8300000</v>
      </c>
      <c r="G48" s="70">
        <v>8300000</v>
      </c>
      <c r="H48" s="70">
        <v>6000000</v>
      </c>
      <c r="I48" s="70"/>
      <c r="J48" s="72"/>
      <c r="K48" s="72" t="s">
        <v>755</v>
      </c>
    </row>
    <row r="49" spans="1:11" s="6" customFormat="1" ht="15">
      <c r="A49" s="98"/>
      <c r="B49" s="12"/>
      <c r="C49" s="94">
        <v>612</v>
      </c>
      <c r="D49" s="12" t="s">
        <v>358</v>
      </c>
      <c r="E49" s="67"/>
      <c r="F49" s="67">
        <v>0</v>
      </c>
      <c r="G49" s="67">
        <v>0</v>
      </c>
      <c r="H49" s="67">
        <v>0</v>
      </c>
      <c r="I49" s="67"/>
      <c r="J49" s="72"/>
      <c r="K49" s="72"/>
    </row>
    <row r="50" spans="1:11" s="3" customFormat="1" ht="15.75">
      <c r="A50" s="98"/>
      <c r="B50" s="12"/>
      <c r="C50" s="94">
        <v>613</v>
      </c>
      <c r="D50" s="12" t="s">
        <v>360</v>
      </c>
      <c r="E50" s="67"/>
      <c r="F50" s="67">
        <v>830000</v>
      </c>
      <c r="G50" s="67">
        <v>830000</v>
      </c>
      <c r="H50" s="67">
        <v>740000</v>
      </c>
      <c r="I50" s="67"/>
      <c r="J50" s="72"/>
      <c r="K50" s="72"/>
    </row>
    <row r="51" spans="1:11" ht="14.25">
      <c r="A51" s="98"/>
      <c r="B51" s="12"/>
      <c r="C51" s="94">
        <v>614</v>
      </c>
      <c r="D51" s="12" t="s">
        <v>363</v>
      </c>
      <c r="E51" s="67"/>
      <c r="F51" s="67">
        <v>155000</v>
      </c>
      <c r="G51" s="67">
        <v>155000</v>
      </c>
      <c r="H51" s="67">
        <v>135000</v>
      </c>
      <c r="I51" s="67"/>
      <c r="J51" s="72"/>
      <c r="K51" s="72"/>
    </row>
    <row r="52" spans="1:11" ht="14.25">
      <c r="A52" s="98"/>
      <c r="B52" s="12"/>
      <c r="C52" s="94">
        <v>63</v>
      </c>
      <c r="D52" s="12" t="s">
        <v>873</v>
      </c>
      <c r="E52" s="67"/>
      <c r="F52" s="67">
        <f>F54+F55</f>
        <v>6076000</v>
      </c>
      <c r="G52" s="67">
        <f>G54+G55</f>
        <v>6076000</v>
      </c>
      <c r="H52" s="67">
        <f>H54+H55</f>
        <v>2824000</v>
      </c>
      <c r="I52" s="67"/>
      <c r="J52" s="72"/>
      <c r="K52" s="72"/>
    </row>
    <row r="53" spans="1:11" ht="14.25">
      <c r="A53" s="98"/>
      <c r="B53" s="12"/>
      <c r="C53" s="94"/>
      <c r="D53" s="12" t="s">
        <v>874</v>
      </c>
      <c r="E53" s="67"/>
      <c r="F53" s="67"/>
      <c r="G53" s="67"/>
      <c r="H53" s="67"/>
      <c r="I53" s="67"/>
      <c r="J53" s="72"/>
      <c r="K53" s="72"/>
    </row>
    <row r="54" spans="1:11" s="2" customFormat="1" ht="15">
      <c r="A54" s="98"/>
      <c r="B54" s="12"/>
      <c r="C54" s="94">
        <v>633</v>
      </c>
      <c r="D54" s="12" t="s">
        <v>367</v>
      </c>
      <c r="E54" s="67"/>
      <c r="F54" s="67">
        <v>1150000</v>
      </c>
      <c r="G54" s="67">
        <v>1150000</v>
      </c>
      <c r="H54" s="67">
        <v>2577000</v>
      </c>
      <c r="I54" s="67"/>
      <c r="J54" s="72"/>
      <c r="K54" s="72"/>
    </row>
    <row r="55" spans="1:11" s="2" customFormat="1" ht="15">
      <c r="A55" s="99"/>
      <c r="B55" s="12"/>
      <c r="C55" s="94">
        <v>634</v>
      </c>
      <c r="D55" s="12" t="s">
        <v>875</v>
      </c>
      <c r="E55" s="67"/>
      <c r="F55" s="67">
        <v>4926000</v>
      </c>
      <c r="G55" s="67">
        <v>4926000</v>
      </c>
      <c r="H55" s="67">
        <v>247000</v>
      </c>
      <c r="I55" s="67"/>
      <c r="J55" s="72"/>
      <c r="K55" s="72"/>
    </row>
    <row r="56" spans="1:11" ht="14.25">
      <c r="A56" s="98"/>
      <c r="B56" s="12"/>
      <c r="C56" s="94">
        <v>64</v>
      </c>
      <c r="D56" s="12" t="s">
        <v>370</v>
      </c>
      <c r="E56" s="67"/>
      <c r="F56" s="67">
        <f>F58+F57</f>
        <v>125500</v>
      </c>
      <c r="G56" s="67">
        <f>G58+G57</f>
        <v>125500</v>
      </c>
      <c r="H56" s="67">
        <f>H58+H57</f>
        <v>144200</v>
      </c>
      <c r="I56" s="67"/>
      <c r="J56" s="72"/>
      <c r="K56" s="72"/>
    </row>
    <row r="57" spans="1:11" ht="14.25">
      <c r="A57" s="98"/>
      <c r="B57" s="12"/>
      <c r="C57" s="94">
        <v>641</v>
      </c>
      <c r="D57" s="12" t="s">
        <v>371</v>
      </c>
      <c r="E57" s="67"/>
      <c r="F57" s="67">
        <v>26500</v>
      </c>
      <c r="G57" s="67">
        <v>26500</v>
      </c>
      <c r="H57" s="67">
        <v>21000</v>
      </c>
      <c r="I57" s="67"/>
      <c r="J57" s="72"/>
      <c r="K57" s="72"/>
    </row>
    <row r="58" spans="1:11" s="4" customFormat="1" ht="14.25">
      <c r="A58" s="98"/>
      <c r="B58" s="12"/>
      <c r="C58" s="94">
        <v>642</v>
      </c>
      <c r="D58" s="12" t="s">
        <v>373</v>
      </c>
      <c r="E58" s="67"/>
      <c r="F58" s="67">
        <v>99000</v>
      </c>
      <c r="G58" s="67">
        <v>99000</v>
      </c>
      <c r="H58" s="67">
        <v>123200</v>
      </c>
      <c r="I58" s="67" t="s">
        <v>755</v>
      </c>
      <c r="J58" s="72"/>
      <c r="K58" s="72"/>
    </row>
    <row r="59" spans="1:11" s="4" customFormat="1" ht="14.25">
      <c r="A59" s="98"/>
      <c r="B59" s="12"/>
      <c r="C59" s="94">
        <v>65</v>
      </c>
      <c r="D59" s="12" t="s">
        <v>876</v>
      </c>
      <c r="E59" s="67"/>
      <c r="F59" s="67">
        <f>F61+F62</f>
        <v>2744732</v>
      </c>
      <c r="G59" s="67">
        <f>G61+G62</f>
        <v>2744732</v>
      </c>
      <c r="H59" s="67">
        <f>H61+H62+H63</f>
        <v>2297700</v>
      </c>
      <c r="I59" s="67"/>
      <c r="J59" s="72" t="s">
        <v>755</v>
      </c>
      <c r="K59" s="72" t="s">
        <v>755</v>
      </c>
    </row>
    <row r="60" spans="1:11" s="4" customFormat="1" ht="14.25">
      <c r="A60" s="98"/>
      <c r="B60" s="12"/>
      <c r="C60" s="94"/>
      <c r="D60" s="12" t="s">
        <v>877</v>
      </c>
      <c r="E60" s="67"/>
      <c r="F60" s="67"/>
      <c r="G60" s="67"/>
      <c r="H60" s="67"/>
      <c r="I60" s="67"/>
      <c r="J60" s="72"/>
      <c r="K60" s="72"/>
    </row>
    <row r="61" spans="1:11" s="7" customFormat="1" ht="15">
      <c r="A61" s="98"/>
      <c r="B61" s="12"/>
      <c r="C61" s="94">
        <v>651</v>
      </c>
      <c r="D61" s="12" t="s">
        <v>878</v>
      </c>
      <c r="E61" s="67"/>
      <c r="F61" s="67">
        <v>26000</v>
      </c>
      <c r="G61" s="67">
        <v>26000</v>
      </c>
      <c r="H61" s="67">
        <v>16000</v>
      </c>
      <c r="I61" s="67"/>
      <c r="J61" s="72" t="s">
        <v>755</v>
      </c>
      <c r="K61" s="72"/>
    </row>
    <row r="62" spans="1:11" s="4" customFormat="1" ht="14.25">
      <c r="A62" s="98"/>
      <c r="B62" s="12"/>
      <c r="C62" s="94">
        <v>652</v>
      </c>
      <c r="D62" s="12" t="s">
        <v>380</v>
      </c>
      <c r="E62" s="67"/>
      <c r="F62" s="67">
        <v>2718732</v>
      </c>
      <c r="G62" s="67">
        <v>2718732</v>
      </c>
      <c r="H62" s="67">
        <v>951700</v>
      </c>
      <c r="I62" s="67"/>
      <c r="J62" s="72"/>
      <c r="K62" s="72"/>
    </row>
    <row r="63" spans="1:11" s="4" customFormat="1" ht="14.25">
      <c r="A63" s="98"/>
      <c r="B63" s="12"/>
      <c r="C63" s="94">
        <v>653</v>
      </c>
      <c r="D63" s="12" t="s">
        <v>871</v>
      </c>
      <c r="E63" s="67"/>
      <c r="F63" s="67">
        <v>0</v>
      </c>
      <c r="G63" s="67">
        <v>0</v>
      </c>
      <c r="H63" s="67">
        <v>1330000</v>
      </c>
      <c r="I63" s="67"/>
      <c r="J63" s="72"/>
      <c r="K63" s="72"/>
    </row>
    <row r="64" spans="1:11" s="4" customFormat="1" ht="14.25">
      <c r="A64" s="98"/>
      <c r="B64" s="12"/>
      <c r="C64" s="94">
        <v>66</v>
      </c>
      <c r="D64" s="12" t="s">
        <v>879</v>
      </c>
      <c r="E64" s="67"/>
      <c r="F64" s="67">
        <f>F67+F66+F68+F70</f>
        <v>365136</v>
      </c>
      <c r="G64" s="67">
        <f>G67+G66+G68+G70</f>
        <v>365136</v>
      </c>
      <c r="H64" s="67">
        <f>H67+H66</f>
        <v>300000</v>
      </c>
      <c r="I64" s="67"/>
      <c r="J64" s="72"/>
      <c r="K64" s="72"/>
    </row>
    <row r="65" spans="1:11" s="4" customFormat="1" ht="14.25">
      <c r="A65" s="98"/>
      <c r="B65" s="12"/>
      <c r="C65" s="94"/>
      <c r="D65" s="12" t="s">
        <v>880</v>
      </c>
      <c r="E65" s="67"/>
      <c r="F65" s="67"/>
      <c r="G65" s="67"/>
      <c r="H65" s="67"/>
      <c r="I65" s="67"/>
      <c r="J65" s="72"/>
      <c r="K65" s="72"/>
    </row>
    <row r="66" spans="1:11" s="4" customFormat="1" ht="14.25">
      <c r="A66" s="98"/>
      <c r="B66" s="12"/>
      <c r="C66" s="94">
        <v>661</v>
      </c>
      <c r="D66" s="12" t="s">
        <v>881</v>
      </c>
      <c r="E66" s="67"/>
      <c r="F66" s="67">
        <v>300000</v>
      </c>
      <c r="G66" s="67">
        <v>300000</v>
      </c>
      <c r="H66" s="67">
        <v>300000</v>
      </c>
      <c r="I66" s="67"/>
      <c r="J66" s="72"/>
      <c r="K66" s="72"/>
    </row>
    <row r="67" spans="1:11" s="4" customFormat="1" ht="14.25">
      <c r="A67" s="98"/>
      <c r="B67" s="9"/>
      <c r="C67" s="100">
        <v>662</v>
      </c>
      <c r="D67" s="12" t="s">
        <v>758</v>
      </c>
      <c r="E67" s="70"/>
      <c r="F67" s="70">
        <v>6000</v>
      </c>
      <c r="G67" s="70">
        <v>6000</v>
      </c>
      <c r="H67" s="70">
        <v>0</v>
      </c>
      <c r="I67" s="70"/>
      <c r="J67" s="72"/>
      <c r="K67" s="72"/>
    </row>
    <row r="68" spans="1:11" s="4" customFormat="1" ht="14.25">
      <c r="A68" s="98"/>
      <c r="B68" s="9"/>
      <c r="C68" s="100">
        <v>663</v>
      </c>
      <c r="D68" s="12" t="s">
        <v>921</v>
      </c>
      <c r="E68" s="70"/>
      <c r="F68" s="70">
        <v>18000</v>
      </c>
      <c r="G68" s="70">
        <v>18000</v>
      </c>
      <c r="H68" s="70">
        <v>0</v>
      </c>
      <c r="I68" s="70"/>
      <c r="J68" s="72"/>
      <c r="K68" s="72"/>
    </row>
    <row r="69" spans="1:11" s="4" customFormat="1" ht="14.25">
      <c r="A69" s="98"/>
      <c r="B69" s="9"/>
      <c r="C69" s="100">
        <v>664</v>
      </c>
      <c r="D69" s="12" t="s">
        <v>922</v>
      </c>
      <c r="E69" s="70"/>
      <c r="F69" s="70"/>
      <c r="G69" s="70"/>
      <c r="H69" s="70"/>
      <c r="I69" s="70"/>
      <c r="J69" s="72"/>
      <c r="K69" s="72"/>
    </row>
    <row r="70" spans="1:11" s="4" customFormat="1" ht="14.25">
      <c r="A70" s="98"/>
      <c r="B70" s="9"/>
      <c r="C70" s="100"/>
      <c r="D70" s="12" t="s">
        <v>923</v>
      </c>
      <c r="E70" s="70"/>
      <c r="F70" s="70">
        <v>41136</v>
      </c>
      <c r="G70" s="70">
        <v>41136</v>
      </c>
      <c r="H70" s="70">
        <v>0</v>
      </c>
      <c r="I70" s="70"/>
      <c r="J70" s="72"/>
      <c r="K70" s="72"/>
    </row>
    <row r="71" spans="1:11" s="4" customFormat="1" ht="14.25">
      <c r="A71" s="98"/>
      <c r="B71" s="9"/>
      <c r="C71" s="100">
        <v>67</v>
      </c>
      <c r="D71" s="12" t="s">
        <v>929</v>
      </c>
      <c r="E71" s="70"/>
      <c r="F71" s="70"/>
      <c r="G71" s="70"/>
      <c r="H71" s="70">
        <f>H73</f>
        <v>151200</v>
      </c>
      <c r="I71" s="70"/>
      <c r="J71" s="72"/>
      <c r="K71" s="72"/>
    </row>
    <row r="72" spans="1:11" s="4" customFormat="1" ht="14.25">
      <c r="A72" s="98"/>
      <c r="B72" s="9"/>
      <c r="C72" s="100">
        <v>671</v>
      </c>
      <c r="D72" s="12" t="s">
        <v>922</v>
      </c>
      <c r="E72" s="70"/>
      <c r="F72" s="70"/>
      <c r="G72" s="70"/>
      <c r="H72" s="70"/>
      <c r="I72" s="70"/>
      <c r="J72" s="72"/>
      <c r="K72" s="72"/>
    </row>
    <row r="73" spans="1:11" s="4" customFormat="1" ht="14.25">
      <c r="A73" s="98"/>
      <c r="B73" s="9"/>
      <c r="C73" s="100"/>
      <c r="D73" s="12" t="s">
        <v>930</v>
      </c>
      <c r="E73" s="70"/>
      <c r="F73" s="70">
        <v>0</v>
      </c>
      <c r="G73" s="70">
        <v>0</v>
      </c>
      <c r="H73" s="70">
        <v>151200</v>
      </c>
      <c r="I73" s="70"/>
      <c r="J73" s="72"/>
      <c r="K73" s="72"/>
    </row>
    <row r="74" spans="1:11" s="4" customFormat="1" ht="14.25">
      <c r="A74" s="98"/>
      <c r="B74" s="9"/>
      <c r="C74" s="100">
        <v>68</v>
      </c>
      <c r="D74" s="12" t="s">
        <v>882</v>
      </c>
      <c r="E74" s="70"/>
      <c r="F74" s="70">
        <v>0</v>
      </c>
      <c r="G74" s="70">
        <v>0</v>
      </c>
      <c r="H74" s="70">
        <f>H75</f>
        <v>6000</v>
      </c>
      <c r="I74" s="70"/>
      <c r="J74" s="72"/>
      <c r="K74" s="72"/>
    </row>
    <row r="75" spans="1:17" s="56" customFormat="1" ht="15.75">
      <c r="A75" s="59"/>
      <c r="B75" s="21"/>
      <c r="C75" s="94">
        <v>681</v>
      </c>
      <c r="D75" s="12" t="s">
        <v>872</v>
      </c>
      <c r="E75" s="70"/>
      <c r="F75" s="72">
        <v>0</v>
      </c>
      <c r="G75" s="72">
        <v>0</v>
      </c>
      <c r="H75" s="72">
        <v>6000</v>
      </c>
      <c r="I75" s="70"/>
      <c r="J75" s="72"/>
      <c r="K75" s="72"/>
      <c r="Q75" s="56" t="s">
        <v>755</v>
      </c>
    </row>
    <row r="76" spans="1:11" s="4" customFormat="1" ht="14.25">
      <c r="A76" s="53"/>
      <c r="B76" s="12"/>
      <c r="C76" s="94">
        <v>7</v>
      </c>
      <c r="D76" s="12" t="s">
        <v>392</v>
      </c>
      <c r="E76" s="43"/>
      <c r="F76" s="72"/>
      <c r="G76" s="72"/>
      <c r="H76" s="72"/>
      <c r="I76" s="43"/>
      <c r="J76" s="72"/>
      <c r="K76" s="72"/>
    </row>
    <row r="77" spans="1:11" s="4" customFormat="1" ht="14.25">
      <c r="A77" s="53"/>
      <c r="B77" s="12"/>
      <c r="C77" s="94"/>
      <c r="D77" s="12" t="s">
        <v>290</v>
      </c>
      <c r="E77" s="36"/>
      <c r="F77" s="36">
        <f>F79</f>
        <v>1800</v>
      </c>
      <c r="G77" s="36">
        <f>G79</f>
        <v>1800</v>
      </c>
      <c r="H77" s="36">
        <f>H79</f>
        <v>1800</v>
      </c>
      <c r="I77" s="36"/>
      <c r="J77" s="72"/>
      <c r="K77" s="72"/>
    </row>
    <row r="78" spans="1:11" s="4" customFormat="1" ht="14.25">
      <c r="A78" s="53"/>
      <c r="B78" s="12"/>
      <c r="C78" s="94">
        <v>72</v>
      </c>
      <c r="D78" s="12" t="s">
        <v>393</v>
      </c>
      <c r="E78" s="36"/>
      <c r="F78" s="36"/>
      <c r="G78" s="36"/>
      <c r="H78" s="36"/>
      <c r="I78" s="36"/>
      <c r="J78" s="72"/>
      <c r="K78" s="72"/>
    </row>
    <row r="79" spans="1:11" s="4" customFormat="1" ht="14.25">
      <c r="A79" s="53"/>
      <c r="B79" s="12"/>
      <c r="C79" s="94"/>
      <c r="D79" s="12" t="s">
        <v>292</v>
      </c>
      <c r="E79" s="36"/>
      <c r="F79" s="36">
        <f>F80+F81</f>
        <v>1800</v>
      </c>
      <c r="G79" s="36">
        <f>G80+G81</f>
        <v>1800</v>
      </c>
      <c r="H79" s="36">
        <f>H80+H81</f>
        <v>1800</v>
      </c>
      <c r="I79" s="36"/>
      <c r="J79" s="72"/>
      <c r="K79" s="72"/>
    </row>
    <row r="80" spans="1:11" s="4" customFormat="1" ht="14.25">
      <c r="A80" s="53"/>
      <c r="B80" s="12"/>
      <c r="C80" s="94">
        <v>721</v>
      </c>
      <c r="D80" s="12" t="s">
        <v>394</v>
      </c>
      <c r="E80" s="36"/>
      <c r="F80" s="36">
        <v>1800</v>
      </c>
      <c r="G80" s="36">
        <v>1800</v>
      </c>
      <c r="H80" s="36">
        <v>1800</v>
      </c>
      <c r="I80" s="36"/>
      <c r="J80" s="72"/>
      <c r="K80" s="72"/>
    </row>
    <row r="81" spans="1:11" s="4" customFormat="1" ht="14.25">
      <c r="A81" s="53"/>
      <c r="B81" s="9"/>
      <c r="C81" s="100">
        <v>723</v>
      </c>
      <c r="D81" s="12" t="s">
        <v>103</v>
      </c>
      <c r="E81" s="36"/>
      <c r="F81" s="36">
        <v>0</v>
      </c>
      <c r="G81" s="72">
        <f>H81-F81</f>
        <v>0</v>
      </c>
      <c r="H81" s="36">
        <v>0</v>
      </c>
      <c r="I81" s="36"/>
      <c r="J81" s="104"/>
      <c r="K81" s="104"/>
    </row>
    <row r="82" spans="1:11" s="4" customFormat="1" ht="14.25">
      <c r="A82" s="53"/>
      <c r="B82" s="9"/>
      <c r="C82" s="95"/>
      <c r="D82" s="9"/>
      <c r="E82" s="71"/>
      <c r="F82" s="72"/>
      <c r="G82" s="72"/>
      <c r="H82" s="72"/>
      <c r="I82" s="71"/>
      <c r="J82" s="104"/>
      <c r="K82" s="104"/>
    </row>
    <row r="83" spans="1:15" s="4" customFormat="1" ht="14.25">
      <c r="A83" s="59"/>
      <c r="B83" s="12"/>
      <c r="C83" s="57"/>
      <c r="D83" s="12"/>
      <c r="E83" s="34"/>
      <c r="F83" s="34" t="s">
        <v>69</v>
      </c>
      <c r="G83" s="34" t="s">
        <v>869</v>
      </c>
      <c r="H83" s="34" t="s">
        <v>69</v>
      </c>
      <c r="I83" s="13"/>
      <c r="J83" s="13"/>
      <c r="K83" s="13"/>
      <c r="O83" s="4" t="s">
        <v>755</v>
      </c>
    </row>
    <row r="84" spans="1:11" s="4" customFormat="1" ht="14.25">
      <c r="A84" s="59"/>
      <c r="B84" s="12"/>
      <c r="C84" s="57"/>
      <c r="D84" s="12"/>
      <c r="E84" s="34"/>
      <c r="F84" s="34" t="s">
        <v>68</v>
      </c>
      <c r="G84" s="34" t="s">
        <v>68</v>
      </c>
      <c r="H84" s="34" t="s">
        <v>870</v>
      </c>
      <c r="I84" s="34"/>
      <c r="J84" s="108" t="s">
        <v>755</v>
      </c>
      <c r="K84" s="104"/>
    </row>
    <row r="85" spans="1:13" s="4" customFormat="1" ht="14.25">
      <c r="A85" s="59"/>
      <c r="B85" s="12"/>
      <c r="C85" s="57"/>
      <c r="D85" s="12"/>
      <c r="E85" s="104"/>
      <c r="F85" s="72"/>
      <c r="G85" s="72"/>
      <c r="H85" s="72"/>
      <c r="I85" s="104"/>
      <c r="J85" s="104"/>
      <c r="K85" s="104"/>
      <c r="M85" s="4" t="s">
        <v>755</v>
      </c>
    </row>
    <row r="86" spans="1:12" s="4" customFormat="1" ht="14.25">
      <c r="A86" s="59"/>
      <c r="B86" s="12"/>
      <c r="C86" s="57">
        <v>3</v>
      </c>
      <c r="D86" s="12" t="s">
        <v>396</v>
      </c>
      <c r="E86" s="67"/>
      <c r="F86" s="67">
        <f>F87+F91+F97+F106+F108+F102+F99</f>
        <v>8368067.33</v>
      </c>
      <c r="G86" s="67">
        <f>G87+G91+G97+G106+G108+G102+G99</f>
        <v>8368067.33</v>
      </c>
      <c r="H86" s="67">
        <f>H87+H91+H97+H106+H108+H102+H99</f>
        <v>7348140</v>
      </c>
      <c r="I86" s="67"/>
      <c r="J86" s="72"/>
      <c r="K86" s="72" t="s">
        <v>755</v>
      </c>
      <c r="L86" s="4" t="s">
        <v>755</v>
      </c>
    </row>
    <row r="87" spans="1:15" s="4" customFormat="1" ht="14.25">
      <c r="A87" s="59"/>
      <c r="B87" s="12"/>
      <c r="C87" s="57">
        <v>31</v>
      </c>
      <c r="D87" s="12" t="s">
        <v>208</v>
      </c>
      <c r="E87" s="67"/>
      <c r="F87" s="67">
        <f>F90+F89+F88</f>
        <v>2207643.31</v>
      </c>
      <c r="G87" s="67">
        <f>G90+G89+G88</f>
        <v>2207643.31</v>
      </c>
      <c r="H87" s="67">
        <f>H90+H89+H88</f>
        <v>2682144</v>
      </c>
      <c r="I87" s="67"/>
      <c r="J87" s="72"/>
      <c r="K87" s="72"/>
      <c r="O87" s="4" t="s">
        <v>755</v>
      </c>
    </row>
    <row r="88" spans="1:12" s="4" customFormat="1" ht="14.25">
      <c r="A88" s="59"/>
      <c r="B88" s="12"/>
      <c r="C88" s="94">
        <v>311</v>
      </c>
      <c r="D88" s="12" t="s">
        <v>209</v>
      </c>
      <c r="E88" s="67"/>
      <c r="F88" s="67">
        <v>1832374.84</v>
      </c>
      <c r="G88" s="67">
        <v>1832374.84</v>
      </c>
      <c r="H88" s="67">
        <v>2008697.38</v>
      </c>
      <c r="I88" s="67"/>
      <c r="J88" s="72"/>
      <c r="K88" s="72"/>
      <c r="L88" s="4" t="s">
        <v>755</v>
      </c>
    </row>
    <row r="89" spans="1:11" s="4" customFormat="1" ht="14.25">
      <c r="A89" s="59"/>
      <c r="B89" s="12"/>
      <c r="C89" s="94">
        <v>312</v>
      </c>
      <c r="D89" s="12" t="s">
        <v>211</v>
      </c>
      <c r="E89" s="67"/>
      <c r="F89" s="67">
        <v>64000</v>
      </c>
      <c r="G89" s="67">
        <v>64000</v>
      </c>
      <c r="H89" s="67">
        <v>118237.99</v>
      </c>
      <c r="I89" s="67"/>
      <c r="J89" s="72"/>
      <c r="K89" s="72"/>
    </row>
    <row r="90" spans="1:11" s="7" customFormat="1" ht="14.25" customHeight="1">
      <c r="A90" s="59"/>
      <c r="B90" s="12"/>
      <c r="C90" s="94">
        <v>313</v>
      </c>
      <c r="D90" s="12" t="s">
        <v>213</v>
      </c>
      <c r="E90" s="67"/>
      <c r="F90" s="67">
        <v>311268.47</v>
      </c>
      <c r="G90" s="67">
        <v>311268.47</v>
      </c>
      <c r="H90" s="67">
        <v>555208.63</v>
      </c>
      <c r="I90" s="67"/>
      <c r="J90" s="72"/>
      <c r="K90" s="72"/>
    </row>
    <row r="91" spans="1:11" s="4" customFormat="1" ht="14.25">
      <c r="A91" s="59"/>
      <c r="B91" s="12"/>
      <c r="C91" s="94">
        <v>32</v>
      </c>
      <c r="D91" s="12" t="s">
        <v>196</v>
      </c>
      <c r="E91" s="67"/>
      <c r="F91" s="67">
        <f>F96+F94+F93+F92</f>
        <v>4282452</v>
      </c>
      <c r="G91" s="67">
        <f>G96+G94+G93+G92</f>
        <v>4282452</v>
      </c>
      <c r="H91" s="67">
        <f>H96+H94+H93+H92+H95</f>
        <v>3148696</v>
      </c>
      <c r="I91" s="67"/>
      <c r="J91" s="72"/>
      <c r="K91" s="72"/>
    </row>
    <row r="92" spans="1:11" s="4" customFormat="1" ht="14.25">
      <c r="A92" s="59"/>
      <c r="B92" s="12"/>
      <c r="C92" s="94">
        <v>321</v>
      </c>
      <c r="D92" s="12" t="s">
        <v>415</v>
      </c>
      <c r="E92" s="67"/>
      <c r="F92" s="67">
        <v>151028</v>
      </c>
      <c r="G92" s="67">
        <v>151028</v>
      </c>
      <c r="H92" s="67">
        <v>165456</v>
      </c>
      <c r="I92" s="67"/>
      <c r="J92" s="72"/>
      <c r="K92" s="72"/>
    </row>
    <row r="93" spans="1:11" s="4" customFormat="1" ht="14.25">
      <c r="A93" s="54"/>
      <c r="B93" s="19"/>
      <c r="C93" s="93">
        <v>322</v>
      </c>
      <c r="D93" s="19" t="s">
        <v>197</v>
      </c>
      <c r="E93" s="70"/>
      <c r="F93" s="70">
        <v>1506083</v>
      </c>
      <c r="G93" s="70">
        <v>1506083</v>
      </c>
      <c r="H93" s="70">
        <v>737200</v>
      </c>
      <c r="I93" s="70"/>
      <c r="J93" s="72"/>
      <c r="K93" s="72"/>
    </row>
    <row r="94" spans="1:15" s="4" customFormat="1" ht="14.25">
      <c r="A94" s="54"/>
      <c r="B94" s="19"/>
      <c r="C94" s="93">
        <v>323</v>
      </c>
      <c r="D94" s="19" t="s">
        <v>245</v>
      </c>
      <c r="E94" s="70"/>
      <c r="F94" s="70">
        <v>2361741</v>
      </c>
      <c r="G94" s="70">
        <v>2361741</v>
      </c>
      <c r="H94" s="70">
        <v>1997240</v>
      </c>
      <c r="I94" s="70"/>
      <c r="J94" s="72"/>
      <c r="K94" s="72"/>
      <c r="O94" s="4" t="s">
        <v>755</v>
      </c>
    </row>
    <row r="95" spans="1:11" s="4" customFormat="1" ht="14.25">
      <c r="A95" s="54"/>
      <c r="B95" s="19"/>
      <c r="C95" s="93">
        <v>324</v>
      </c>
      <c r="D95" s="19" t="s">
        <v>883</v>
      </c>
      <c r="E95" s="70"/>
      <c r="F95" s="70">
        <v>0</v>
      </c>
      <c r="G95" s="70">
        <v>0</v>
      </c>
      <c r="H95" s="70">
        <v>5000</v>
      </c>
      <c r="I95" s="70"/>
      <c r="J95" s="72"/>
      <c r="K95" s="72"/>
    </row>
    <row r="96" spans="1:11" s="4" customFormat="1" ht="14.25">
      <c r="A96" s="54"/>
      <c r="B96" s="19"/>
      <c r="C96" s="93">
        <v>329</v>
      </c>
      <c r="D96" s="19" t="s">
        <v>321</v>
      </c>
      <c r="E96" s="70"/>
      <c r="F96" s="70">
        <v>263600</v>
      </c>
      <c r="G96" s="70">
        <v>263600</v>
      </c>
      <c r="H96" s="70">
        <v>243800</v>
      </c>
      <c r="I96" s="70"/>
      <c r="J96" s="72"/>
      <c r="K96" s="72"/>
    </row>
    <row r="97" spans="1:11" s="7" customFormat="1" ht="15">
      <c r="A97" s="54"/>
      <c r="B97" s="19"/>
      <c r="C97" s="93">
        <v>34</v>
      </c>
      <c r="D97" s="19" t="s">
        <v>284</v>
      </c>
      <c r="E97" s="70"/>
      <c r="F97" s="70">
        <f>F98</f>
        <v>31249</v>
      </c>
      <c r="G97" s="70">
        <f>G98</f>
        <v>31249</v>
      </c>
      <c r="H97" s="70">
        <f>H98</f>
        <v>21800</v>
      </c>
      <c r="I97" s="70"/>
      <c r="J97" s="72"/>
      <c r="K97" s="72"/>
    </row>
    <row r="98" spans="1:11" s="7" customFormat="1" ht="15">
      <c r="A98" s="54"/>
      <c r="B98" s="19"/>
      <c r="C98" s="93">
        <v>343</v>
      </c>
      <c r="D98" s="19" t="s">
        <v>285</v>
      </c>
      <c r="E98" s="70"/>
      <c r="F98" s="70">
        <v>31249</v>
      </c>
      <c r="G98" s="70">
        <v>31249</v>
      </c>
      <c r="H98" s="70">
        <v>21800</v>
      </c>
      <c r="I98" s="70"/>
      <c r="J98" s="72" t="s">
        <v>755</v>
      </c>
      <c r="K98" s="72"/>
    </row>
    <row r="99" spans="1:11" s="7" customFormat="1" ht="15">
      <c r="A99" s="60"/>
      <c r="B99" s="16"/>
      <c r="C99" s="97">
        <v>35</v>
      </c>
      <c r="D99" s="19" t="s">
        <v>760</v>
      </c>
      <c r="E99" s="70"/>
      <c r="F99" s="70">
        <f>F101</f>
        <v>45000</v>
      </c>
      <c r="G99" s="70">
        <f>G101</f>
        <v>45000</v>
      </c>
      <c r="H99" s="70">
        <f>H101</f>
        <v>45000</v>
      </c>
      <c r="I99" s="70"/>
      <c r="J99" s="72"/>
      <c r="K99" s="72"/>
    </row>
    <row r="100" spans="1:11" s="7" customFormat="1" ht="15">
      <c r="A100" s="60"/>
      <c r="B100" s="16"/>
      <c r="C100" s="97">
        <v>352</v>
      </c>
      <c r="D100" s="19" t="s">
        <v>761</v>
      </c>
      <c r="E100" s="70"/>
      <c r="F100" s="70"/>
      <c r="G100" s="70"/>
      <c r="H100" s="70"/>
      <c r="I100" s="70"/>
      <c r="J100" s="72"/>
      <c r="K100" s="72" t="s">
        <v>755</v>
      </c>
    </row>
    <row r="101" spans="1:11" s="7" customFormat="1" ht="15">
      <c r="A101" s="60"/>
      <c r="B101" s="16"/>
      <c r="C101" s="97"/>
      <c r="D101" s="19" t="s">
        <v>762</v>
      </c>
      <c r="E101" s="70"/>
      <c r="F101" s="70">
        <v>45000</v>
      </c>
      <c r="G101" s="70">
        <v>45000</v>
      </c>
      <c r="H101" s="70">
        <v>45000</v>
      </c>
      <c r="I101" s="70"/>
      <c r="J101" s="72" t="s">
        <v>755</v>
      </c>
      <c r="K101" s="72"/>
    </row>
    <row r="102" spans="1:11" s="7" customFormat="1" ht="15">
      <c r="A102" s="59"/>
      <c r="B102" s="19"/>
      <c r="C102" s="93">
        <v>36</v>
      </c>
      <c r="D102" s="19" t="s">
        <v>924</v>
      </c>
      <c r="E102" s="70"/>
      <c r="F102" s="70">
        <f>F104</f>
        <v>232900</v>
      </c>
      <c r="G102" s="70">
        <f>G104</f>
        <v>232900</v>
      </c>
      <c r="H102" s="70">
        <f>H104</f>
        <v>507500</v>
      </c>
      <c r="I102" s="70"/>
      <c r="J102" s="72"/>
      <c r="K102" s="72"/>
    </row>
    <row r="103" spans="1:11" s="7" customFormat="1" ht="15">
      <c r="A103" s="59"/>
      <c r="B103" s="19"/>
      <c r="C103" s="93"/>
      <c r="D103" s="19" t="s">
        <v>898</v>
      </c>
      <c r="E103" s="70"/>
      <c r="F103" s="70"/>
      <c r="G103" s="70"/>
      <c r="H103" s="70"/>
      <c r="I103" s="70"/>
      <c r="J103" s="72"/>
      <c r="K103" s="72"/>
    </row>
    <row r="104" spans="1:11" s="7" customFormat="1" ht="15">
      <c r="A104" s="59"/>
      <c r="B104" s="19"/>
      <c r="C104" s="93">
        <v>363</v>
      </c>
      <c r="D104" s="19" t="s">
        <v>925</v>
      </c>
      <c r="E104" s="70"/>
      <c r="F104" s="70">
        <v>232900</v>
      </c>
      <c r="G104" s="70">
        <v>232900</v>
      </c>
      <c r="H104" s="70">
        <v>507500</v>
      </c>
      <c r="I104" s="70"/>
      <c r="J104" s="72"/>
      <c r="K104" s="72"/>
    </row>
    <row r="105" spans="1:11" s="7" customFormat="1" ht="15">
      <c r="A105" s="54"/>
      <c r="B105" s="19"/>
      <c r="C105" s="93">
        <v>37</v>
      </c>
      <c r="D105" s="19" t="s">
        <v>397</v>
      </c>
      <c r="E105" s="70"/>
      <c r="F105" s="70"/>
      <c r="G105" s="70"/>
      <c r="H105" s="70"/>
      <c r="I105" s="70"/>
      <c r="J105" s="72"/>
      <c r="K105" s="72"/>
    </row>
    <row r="106" spans="1:11" s="7" customFormat="1" ht="15">
      <c r="A106" s="54"/>
      <c r="B106" s="19"/>
      <c r="C106" s="93"/>
      <c r="D106" s="19" t="s">
        <v>398</v>
      </c>
      <c r="E106" s="70"/>
      <c r="F106" s="70">
        <f>F107</f>
        <v>731000</v>
      </c>
      <c r="G106" s="70">
        <f>G107</f>
        <v>731000</v>
      </c>
      <c r="H106" s="70">
        <f>H107</f>
        <v>558000</v>
      </c>
      <c r="I106" s="70"/>
      <c r="J106" s="72"/>
      <c r="K106" s="72"/>
    </row>
    <row r="107" spans="1:11" s="7" customFormat="1" ht="15">
      <c r="A107" s="54"/>
      <c r="B107" s="19"/>
      <c r="C107" s="93">
        <v>372</v>
      </c>
      <c r="D107" s="19" t="s">
        <v>399</v>
      </c>
      <c r="E107" s="70"/>
      <c r="F107" s="70">
        <v>731000</v>
      </c>
      <c r="G107" s="70">
        <v>731000</v>
      </c>
      <c r="H107" s="70">
        <v>558000</v>
      </c>
      <c r="I107" s="70"/>
      <c r="J107" s="72"/>
      <c r="K107" s="72"/>
    </row>
    <row r="108" spans="1:11" s="7" customFormat="1" ht="15">
      <c r="A108" s="54"/>
      <c r="B108" s="19"/>
      <c r="C108" s="93">
        <v>38</v>
      </c>
      <c r="D108" s="19" t="s">
        <v>417</v>
      </c>
      <c r="E108" s="70"/>
      <c r="F108" s="70">
        <f>F109+F111+F110</f>
        <v>837823.02</v>
      </c>
      <c r="G108" s="70">
        <f>G109+G111+G110</f>
        <v>837823.02</v>
      </c>
      <c r="H108" s="70">
        <f>H109+H111+H110</f>
        <v>385000</v>
      </c>
      <c r="I108" s="70"/>
      <c r="J108" s="72"/>
      <c r="K108" s="72"/>
    </row>
    <row r="109" spans="1:11" s="7" customFormat="1" ht="15">
      <c r="A109" s="54"/>
      <c r="B109" s="19"/>
      <c r="C109" s="93">
        <v>381</v>
      </c>
      <c r="D109" s="19" t="s">
        <v>296</v>
      </c>
      <c r="E109" s="70"/>
      <c r="F109" s="70">
        <v>792645</v>
      </c>
      <c r="G109" s="70">
        <v>792645</v>
      </c>
      <c r="H109" s="70">
        <v>385000</v>
      </c>
      <c r="I109" s="70"/>
      <c r="J109" s="72"/>
      <c r="K109" s="72"/>
    </row>
    <row r="110" spans="1:11" s="7" customFormat="1" ht="15">
      <c r="A110" s="54"/>
      <c r="B110" s="19"/>
      <c r="C110" s="93">
        <v>382</v>
      </c>
      <c r="D110" s="19" t="s">
        <v>449</v>
      </c>
      <c r="E110" s="70"/>
      <c r="F110" s="70">
        <v>10000</v>
      </c>
      <c r="G110" s="70">
        <v>10000</v>
      </c>
      <c r="H110" s="70">
        <v>0</v>
      </c>
      <c r="I110" s="70"/>
      <c r="J110" s="72"/>
      <c r="K110" s="72"/>
    </row>
    <row r="111" spans="1:11" s="4" customFormat="1" ht="14.25">
      <c r="A111" s="54"/>
      <c r="B111" s="19"/>
      <c r="C111" s="93">
        <v>385</v>
      </c>
      <c r="D111" s="19" t="s">
        <v>339</v>
      </c>
      <c r="E111" s="70"/>
      <c r="F111" s="70">
        <v>35178.02</v>
      </c>
      <c r="G111" s="70">
        <v>35178.02</v>
      </c>
      <c r="H111" s="70">
        <v>0</v>
      </c>
      <c r="I111" s="70"/>
      <c r="J111" s="72"/>
      <c r="K111" s="72"/>
    </row>
    <row r="112" spans="1:11" s="4" customFormat="1" ht="14.25">
      <c r="A112" s="60"/>
      <c r="B112" s="16"/>
      <c r="C112" s="96"/>
      <c r="D112" s="16"/>
      <c r="E112" s="70"/>
      <c r="F112" s="70"/>
      <c r="G112" s="70"/>
      <c r="H112" s="70"/>
      <c r="I112" s="70"/>
      <c r="J112" s="72"/>
      <c r="K112" s="72"/>
    </row>
    <row r="113" spans="1:11" s="4" customFormat="1" ht="14.25">
      <c r="A113" s="54"/>
      <c r="B113" s="19"/>
      <c r="C113" s="65">
        <v>4</v>
      </c>
      <c r="D113" s="19" t="s">
        <v>329</v>
      </c>
      <c r="E113" s="70"/>
      <c r="F113" s="70"/>
      <c r="G113" s="70"/>
      <c r="H113" s="70"/>
      <c r="I113" s="70"/>
      <c r="J113" s="72"/>
      <c r="K113" s="72"/>
    </row>
    <row r="114" spans="1:11" s="4" customFormat="1" ht="14.25">
      <c r="A114" s="54"/>
      <c r="B114" s="19"/>
      <c r="C114" s="65"/>
      <c r="D114" s="19" t="s">
        <v>290</v>
      </c>
      <c r="E114" s="70"/>
      <c r="F114" s="70">
        <f>F115+F119</f>
        <v>9265115</v>
      </c>
      <c r="G114" s="70">
        <f>G115+G119</f>
        <v>9265115</v>
      </c>
      <c r="H114" s="70">
        <f>H115+H119</f>
        <v>5251760</v>
      </c>
      <c r="I114" s="70"/>
      <c r="J114" s="72"/>
      <c r="K114" s="72" t="s">
        <v>755</v>
      </c>
    </row>
    <row r="115" spans="1:11" s="4" customFormat="1" ht="14.25">
      <c r="A115" s="54"/>
      <c r="B115" s="19"/>
      <c r="C115" s="65">
        <v>41</v>
      </c>
      <c r="D115" s="19" t="s">
        <v>401</v>
      </c>
      <c r="E115" s="70"/>
      <c r="F115" s="70">
        <f>F116+F117</f>
        <v>220960</v>
      </c>
      <c r="G115" s="70">
        <f>G116+G117</f>
        <v>220960</v>
      </c>
      <c r="H115" s="70">
        <f>H116+H117</f>
        <v>220000</v>
      </c>
      <c r="I115" s="70"/>
      <c r="J115" s="72"/>
      <c r="K115" s="72"/>
    </row>
    <row r="116" spans="1:11" s="7" customFormat="1" ht="15">
      <c r="A116" s="54"/>
      <c r="B116" s="19"/>
      <c r="C116" s="65">
        <v>411</v>
      </c>
      <c r="D116" s="19" t="s">
        <v>402</v>
      </c>
      <c r="E116" s="70"/>
      <c r="F116" s="70">
        <v>61200</v>
      </c>
      <c r="G116" s="70">
        <v>61200</v>
      </c>
      <c r="H116" s="70">
        <v>200000</v>
      </c>
      <c r="I116" s="70"/>
      <c r="J116" s="72"/>
      <c r="K116" s="72"/>
    </row>
    <row r="117" spans="1:12" s="7" customFormat="1" ht="15">
      <c r="A117" s="83"/>
      <c r="B117" s="78"/>
      <c r="C117" s="79">
        <v>412</v>
      </c>
      <c r="D117" s="19" t="s">
        <v>763</v>
      </c>
      <c r="E117" s="70"/>
      <c r="F117" s="70">
        <v>159760</v>
      </c>
      <c r="G117" s="70">
        <v>159760</v>
      </c>
      <c r="H117" s="70">
        <v>20000</v>
      </c>
      <c r="I117" s="70"/>
      <c r="J117" s="72"/>
      <c r="K117" s="72"/>
      <c r="L117" s="7" t="s">
        <v>755</v>
      </c>
    </row>
    <row r="118" spans="1:11" s="7" customFormat="1" ht="15">
      <c r="A118" s="54"/>
      <c r="B118" s="19"/>
      <c r="C118" s="65">
        <v>42</v>
      </c>
      <c r="D118" s="19" t="s">
        <v>325</v>
      </c>
      <c r="E118" s="70"/>
      <c r="F118" s="70"/>
      <c r="G118" s="70"/>
      <c r="H118" s="70"/>
      <c r="I118" s="70"/>
      <c r="J118" s="72"/>
      <c r="K118" s="72"/>
    </row>
    <row r="119" spans="1:11" s="7" customFormat="1" ht="15">
      <c r="A119" s="54"/>
      <c r="B119" s="19"/>
      <c r="C119" s="65"/>
      <c r="D119" s="19" t="s">
        <v>292</v>
      </c>
      <c r="E119" s="70"/>
      <c r="F119" s="70">
        <f>F120+F121</f>
        <v>9044155</v>
      </c>
      <c r="G119" s="70">
        <f>G120+G121</f>
        <v>9044155</v>
      </c>
      <c r="H119" s="70">
        <f>H120+H121+H122+H123</f>
        <v>5031760</v>
      </c>
      <c r="I119" s="70"/>
      <c r="J119" s="72"/>
      <c r="K119" s="72"/>
    </row>
    <row r="120" spans="1:11" s="7" customFormat="1" ht="15">
      <c r="A120" s="54"/>
      <c r="B120" s="19"/>
      <c r="C120" s="65">
        <v>421</v>
      </c>
      <c r="D120" s="19" t="s">
        <v>312</v>
      </c>
      <c r="E120" s="70"/>
      <c r="F120" s="70">
        <v>7496000</v>
      </c>
      <c r="G120" s="70">
        <v>7496000</v>
      </c>
      <c r="H120" s="70">
        <v>4420000</v>
      </c>
      <c r="I120" s="70"/>
      <c r="J120" s="72"/>
      <c r="K120" s="72"/>
    </row>
    <row r="121" spans="1:11" s="4" customFormat="1" ht="14.25">
      <c r="A121" s="54"/>
      <c r="B121" s="19"/>
      <c r="C121" s="65">
        <v>422</v>
      </c>
      <c r="D121" s="19" t="s">
        <v>293</v>
      </c>
      <c r="E121" s="70"/>
      <c r="F121" s="70">
        <v>1548155</v>
      </c>
      <c r="G121" s="70">
        <v>1548155</v>
      </c>
      <c r="H121" s="70">
        <v>447000</v>
      </c>
      <c r="I121" s="70"/>
      <c r="J121" s="72"/>
      <c r="K121" s="72"/>
    </row>
    <row r="122" spans="1:9" s="24" customFormat="1" ht="15" customHeight="1">
      <c r="A122" s="54"/>
      <c r="B122" s="55"/>
      <c r="C122" s="65">
        <v>423</v>
      </c>
      <c r="D122" s="19" t="s">
        <v>447</v>
      </c>
      <c r="E122" s="115"/>
      <c r="F122" s="125">
        <v>0</v>
      </c>
      <c r="G122" s="125">
        <v>0</v>
      </c>
      <c r="H122" s="72">
        <v>100000</v>
      </c>
      <c r="I122" s="77"/>
    </row>
    <row r="123" spans="1:9" s="24" customFormat="1" ht="15" customHeight="1">
      <c r="A123" s="54"/>
      <c r="B123" s="55"/>
      <c r="C123" s="122">
        <v>426</v>
      </c>
      <c r="D123" s="80" t="s">
        <v>893</v>
      </c>
      <c r="E123" s="121"/>
      <c r="F123" s="125">
        <v>0</v>
      </c>
      <c r="G123" s="125">
        <v>0</v>
      </c>
      <c r="H123" s="72">
        <v>64760</v>
      </c>
      <c r="I123" s="77"/>
    </row>
    <row r="124" spans="1:9" s="24" customFormat="1" ht="15" customHeight="1">
      <c r="A124" s="54"/>
      <c r="B124" s="55"/>
      <c r="C124" s="45"/>
      <c r="D124" s="55"/>
      <c r="E124" s="16"/>
      <c r="F124" s="16"/>
      <c r="G124" s="16"/>
      <c r="H124" s="77"/>
      <c r="I124" s="77"/>
    </row>
    <row r="125" s="133" customFormat="1" ht="15" customHeight="1">
      <c r="A125" s="133" t="s">
        <v>408</v>
      </c>
    </row>
    <row r="126" spans="5:11" s="65" customFormat="1" ht="15" customHeight="1">
      <c r="E126" s="34"/>
      <c r="F126" s="34" t="s">
        <v>69</v>
      </c>
      <c r="G126" s="34" t="s">
        <v>869</v>
      </c>
      <c r="H126" s="34" t="s">
        <v>69</v>
      </c>
      <c r="I126" s="13"/>
      <c r="J126" s="13"/>
      <c r="K126" s="13"/>
    </row>
    <row r="127" spans="5:11" s="65" customFormat="1" ht="15" customHeight="1">
      <c r="E127" s="34"/>
      <c r="F127" s="34" t="s">
        <v>68</v>
      </c>
      <c r="G127" s="34" t="s">
        <v>68</v>
      </c>
      <c r="H127" s="34" t="s">
        <v>870</v>
      </c>
      <c r="I127" s="34"/>
      <c r="J127" s="108" t="s">
        <v>755</v>
      </c>
      <c r="K127" s="72"/>
    </row>
    <row r="128" spans="1:9" s="4" customFormat="1" ht="14.25">
      <c r="A128" s="59"/>
      <c r="B128" s="12"/>
      <c r="C128" s="57">
        <v>5</v>
      </c>
      <c r="D128" s="12" t="s">
        <v>403</v>
      </c>
      <c r="E128" s="12"/>
      <c r="F128" s="12"/>
      <c r="G128" s="72"/>
      <c r="H128" s="72"/>
      <c r="I128" s="72"/>
    </row>
    <row r="129" spans="1:15" s="4" customFormat="1" ht="14.25">
      <c r="A129" s="59"/>
      <c r="B129" s="12"/>
      <c r="C129" s="57"/>
      <c r="D129" s="12" t="s">
        <v>404</v>
      </c>
      <c r="E129" s="12"/>
      <c r="F129" s="12"/>
      <c r="G129" s="72"/>
      <c r="H129" s="72"/>
      <c r="I129" s="72"/>
      <c r="L129" s="4" t="s">
        <v>755</v>
      </c>
      <c r="O129" s="4" t="s">
        <v>755</v>
      </c>
    </row>
    <row r="130" spans="1:9" s="4" customFormat="1" ht="14.25">
      <c r="A130" s="54"/>
      <c r="B130" s="19"/>
      <c r="C130" s="65">
        <v>51</v>
      </c>
      <c r="D130" s="19" t="s">
        <v>299</v>
      </c>
      <c r="E130" s="19"/>
      <c r="F130" s="19"/>
      <c r="G130" s="39" t="s">
        <v>755</v>
      </c>
      <c r="H130" s="39"/>
      <c r="I130" s="39"/>
    </row>
    <row r="131" spans="1:11" s="4" customFormat="1" ht="14.25">
      <c r="A131" s="54"/>
      <c r="B131" s="19"/>
      <c r="C131" s="65">
        <v>516</v>
      </c>
      <c r="D131" s="19" t="s">
        <v>302</v>
      </c>
      <c r="E131" s="19"/>
      <c r="F131" s="19"/>
      <c r="G131" s="39"/>
      <c r="H131" s="39"/>
      <c r="I131" s="39"/>
      <c r="J131" s="4" t="s">
        <v>755</v>
      </c>
      <c r="K131" s="4" t="s">
        <v>755</v>
      </c>
    </row>
    <row r="132" spans="1:10" s="7" customFormat="1" ht="15">
      <c r="A132" s="54"/>
      <c r="B132" s="19"/>
      <c r="C132" s="65"/>
      <c r="D132" s="19" t="s">
        <v>303</v>
      </c>
      <c r="E132" s="19"/>
      <c r="F132" s="19"/>
      <c r="G132" s="39" t="s">
        <v>755</v>
      </c>
      <c r="H132" s="39" t="s">
        <v>755</v>
      </c>
      <c r="I132" s="39"/>
      <c r="J132" s="7" t="s">
        <v>755</v>
      </c>
    </row>
    <row r="133" spans="1:9" s="7" customFormat="1" ht="15">
      <c r="A133" s="54"/>
      <c r="B133" s="19"/>
      <c r="C133" s="65"/>
      <c r="D133" s="19" t="s">
        <v>300</v>
      </c>
      <c r="E133" s="19"/>
      <c r="F133" s="19"/>
      <c r="G133" s="39"/>
      <c r="H133" s="39"/>
      <c r="I133" s="39"/>
    </row>
    <row r="134" spans="1:10" s="7" customFormat="1" ht="15">
      <c r="A134" s="60"/>
      <c r="B134" s="16"/>
      <c r="C134" s="66"/>
      <c r="D134" s="16"/>
      <c r="E134" s="16"/>
      <c r="F134" s="16"/>
      <c r="G134" s="39"/>
      <c r="H134" s="39"/>
      <c r="I134" s="39" t="s">
        <v>755</v>
      </c>
      <c r="J134" s="7" t="s">
        <v>755</v>
      </c>
    </row>
    <row r="135" spans="1:12" s="7" customFormat="1" ht="15">
      <c r="A135" s="53"/>
      <c r="B135" s="9"/>
      <c r="C135" s="58"/>
      <c r="D135" s="9"/>
      <c r="E135" s="9"/>
      <c r="F135" s="9"/>
      <c r="G135" s="39"/>
      <c r="H135" s="39"/>
      <c r="I135" s="39" t="s">
        <v>755</v>
      </c>
      <c r="J135" s="7" t="s">
        <v>755</v>
      </c>
      <c r="L135" s="7" t="s">
        <v>755</v>
      </c>
    </row>
    <row r="136" spans="1:9" s="7" customFormat="1" ht="15">
      <c r="A136" s="53"/>
      <c r="B136" s="9"/>
      <c r="C136" s="58"/>
      <c r="D136" s="9"/>
      <c r="E136" s="9"/>
      <c r="F136" s="9"/>
      <c r="G136" s="39"/>
      <c r="H136" s="39"/>
      <c r="I136" s="39"/>
    </row>
    <row r="137" spans="1:12" s="7" customFormat="1" ht="15">
      <c r="A137" s="12" t="s">
        <v>750</v>
      </c>
      <c r="B137" s="12"/>
      <c r="C137" s="57"/>
      <c r="D137" s="12"/>
      <c r="E137" s="12"/>
      <c r="F137" s="12"/>
      <c r="G137" s="39"/>
      <c r="H137" s="39"/>
      <c r="I137" s="39"/>
      <c r="L137" s="7" t="s">
        <v>755</v>
      </c>
    </row>
    <row r="138" spans="1:11" s="7" customFormat="1" ht="15">
      <c r="A138" s="12"/>
      <c r="B138" s="12"/>
      <c r="C138" s="57"/>
      <c r="D138" s="12"/>
      <c r="E138" s="34"/>
      <c r="F138" s="34" t="s">
        <v>69</v>
      </c>
      <c r="G138" s="34" t="s">
        <v>869</v>
      </c>
      <c r="H138" s="34" t="s">
        <v>69</v>
      </c>
      <c r="I138" s="13"/>
      <c r="J138" s="13"/>
      <c r="K138" s="13"/>
    </row>
    <row r="139" spans="1:12" s="7" customFormat="1" ht="15">
      <c r="A139" s="12"/>
      <c r="B139" s="12"/>
      <c r="C139" s="57"/>
      <c r="D139" s="12"/>
      <c r="E139" s="34"/>
      <c r="F139" s="34" t="s">
        <v>68</v>
      </c>
      <c r="G139" s="34" t="s">
        <v>68</v>
      </c>
      <c r="H139" s="34" t="s">
        <v>870</v>
      </c>
      <c r="I139" s="34"/>
      <c r="J139" s="108" t="s">
        <v>755</v>
      </c>
      <c r="K139" s="72"/>
      <c r="L139" s="7" t="s">
        <v>755</v>
      </c>
    </row>
    <row r="140" spans="1:11" s="7" customFormat="1" ht="15">
      <c r="A140" s="59"/>
      <c r="B140" s="12"/>
      <c r="C140" s="57">
        <v>9</v>
      </c>
      <c r="D140" s="12" t="s">
        <v>748</v>
      </c>
      <c r="E140" s="111"/>
      <c r="F140" s="111">
        <f aca="true" t="shared" si="0" ref="F140:H141">F141</f>
        <v>964985.67</v>
      </c>
      <c r="G140" s="111">
        <f t="shared" si="0"/>
        <v>964985.67</v>
      </c>
      <c r="H140" s="111">
        <f t="shared" si="0"/>
        <v>0</v>
      </c>
      <c r="I140" s="111"/>
      <c r="J140" s="72"/>
      <c r="K140" s="72"/>
    </row>
    <row r="141" spans="1:11" s="7" customFormat="1" ht="15">
      <c r="A141" s="59"/>
      <c r="B141" s="12"/>
      <c r="C141" s="57">
        <v>92</v>
      </c>
      <c r="D141" s="12" t="s">
        <v>751</v>
      </c>
      <c r="E141" s="111"/>
      <c r="F141" s="111">
        <f t="shared" si="0"/>
        <v>964985.67</v>
      </c>
      <c r="G141" s="111">
        <f t="shared" si="0"/>
        <v>964985.67</v>
      </c>
      <c r="H141" s="111">
        <f t="shared" si="0"/>
        <v>0</v>
      </c>
      <c r="I141" s="111"/>
      <c r="J141" s="39"/>
      <c r="K141" s="39"/>
    </row>
    <row r="142" spans="1:11" s="7" customFormat="1" ht="15">
      <c r="A142" s="59"/>
      <c r="B142" s="12"/>
      <c r="C142" s="57">
        <v>922</v>
      </c>
      <c r="D142" s="12" t="s">
        <v>752</v>
      </c>
      <c r="E142" s="111"/>
      <c r="F142" s="111">
        <v>964985.67</v>
      </c>
      <c r="G142" s="111">
        <v>964985.67</v>
      </c>
      <c r="H142" s="111">
        <v>0</v>
      </c>
      <c r="I142" s="111"/>
      <c r="J142" s="39" t="s">
        <v>755</v>
      </c>
      <c r="K142" s="39" t="s">
        <v>755</v>
      </c>
    </row>
    <row r="143" spans="1:11" s="7" customFormat="1" ht="15">
      <c r="A143" s="59"/>
      <c r="B143" s="12"/>
      <c r="C143" s="57"/>
      <c r="D143" s="9"/>
      <c r="E143" s="112"/>
      <c r="F143" s="112"/>
      <c r="G143" s="112"/>
      <c r="H143" s="72"/>
      <c r="I143" s="112"/>
      <c r="J143" s="40"/>
      <c r="K143" s="40"/>
    </row>
    <row r="144" spans="1:11" s="7" customFormat="1" ht="15">
      <c r="A144" s="59"/>
      <c r="B144" s="12"/>
      <c r="C144" s="57"/>
      <c r="D144" s="9"/>
      <c r="E144" s="112"/>
      <c r="F144" s="112"/>
      <c r="G144" s="112"/>
      <c r="H144" s="72"/>
      <c r="I144" s="112"/>
      <c r="J144" s="40"/>
      <c r="K144" s="40"/>
    </row>
    <row r="145" spans="1:11" s="7" customFormat="1" ht="15">
      <c r="A145" s="59"/>
      <c r="B145" s="12"/>
      <c r="C145" s="57"/>
      <c r="D145" s="9"/>
      <c r="E145" s="112"/>
      <c r="F145" s="112"/>
      <c r="G145" s="112"/>
      <c r="H145" s="72"/>
      <c r="I145" s="112"/>
      <c r="J145" s="40"/>
      <c r="K145" s="40"/>
    </row>
    <row r="146" spans="1:11" s="7" customFormat="1" ht="15">
      <c r="A146" s="59"/>
      <c r="B146" s="12"/>
      <c r="C146" s="57"/>
      <c r="D146" s="9"/>
      <c r="E146" s="112"/>
      <c r="F146" s="112"/>
      <c r="G146" s="112"/>
      <c r="H146" s="72"/>
      <c r="I146" s="112"/>
      <c r="J146" s="40"/>
      <c r="K146" s="40"/>
    </row>
    <row r="147" spans="1:11" s="4" customFormat="1" ht="14.25">
      <c r="A147" s="60"/>
      <c r="B147" s="16"/>
      <c r="C147" s="66"/>
      <c r="D147" s="16"/>
      <c r="E147" s="18" t="s">
        <v>410</v>
      </c>
      <c r="F147" s="16"/>
      <c r="G147" s="18"/>
      <c r="H147" s="39"/>
      <c r="I147" s="39"/>
      <c r="K147" s="4" t="s">
        <v>755</v>
      </c>
    </row>
    <row r="148" spans="1:9" s="4" customFormat="1" ht="14.25">
      <c r="A148" s="60"/>
      <c r="B148" s="16"/>
      <c r="C148" s="66"/>
      <c r="D148" s="16"/>
      <c r="E148" s="18"/>
      <c r="F148" s="16"/>
      <c r="G148" s="18"/>
      <c r="H148" s="39"/>
      <c r="I148" s="39" t="s">
        <v>755</v>
      </c>
    </row>
    <row r="149" spans="1:10" s="2" customFormat="1" ht="15">
      <c r="A149" s="59"/>
      <c r="B149" s="12"/>
      <c r="C149" s="57"/>
      <c r="D149" s="12"/>
      <c r="E149" s="11" t="s">
        <v>545</v>
      </c>
      <c r="F149" s="12"/>
      <c r="G149" s="11" t="s">
        <v>755</v>
      </c>
      <c r="H149" s="39"/>
      <c r="I149" s="39" t="s">
        <v>755</v>
      </c>
      <c r="J149" s="2" t="s">
        <v>755</v>
      </c>
    </row>
    <row r="150" spans="1:9" s="2" customFormat="1" ht="15">
      <c r="A150" s="59"/>
      <c r="B150" s="12"/>
      <c r="C150" s="57"/>
      <c r="D150" s="12"/>
      <c r="E150" s="12"/>
      <c r="F150" s="12"/>
      <c r="G150" s="11"/>
      <c r="H150" s="39"/>
      <c r="I150" s="39"/>
    </row>
    <row r="151" s="126" customFormat="1" ht="15" customHeight="1">
      <c r="A151" s="126" t="s">
        <v>932</v>
      </c>
    </row>
    <row r="152" spans="1:12" ht="14.25">
      <c r="A152" s="59"/>
      <c r="B152" s="12"/>
      <c r="C152" s="57"/>
      <c r="D152" s="12"/>
      <c r="E152" s="34"/>
      <c r="F152" s="34" t="s">
        <v>69</v>
      </c>
      <c r="G152" s="34" t="s">
        <v>869</v>
      </c>
      <c r="H152" s="34" t="s">
        <v>69</v>
      </c>
      <c r="I152" s="13"/>
      <c r="J152" s="13" t="s">
        <v>755</v>
      </c>
      <c r="K152" s="13"/>
      <c r="L152" s="1" t="s">
        <v>755</v>
      </c>
    </row>
    <row r="153" spans="1:12" ht="14.25">
      <c r="A153" s="59" t="s">
        <v>199</v>
      </c>
      <c r="B153" s="12" t="s">
        <v>773</v>
      </c>
      <c r="C153" s="57" t="s">
        <v>771</v>
      </c>
      <c r="D153" s="11" t="s">
        <v>206</v>
      </c>
      <c r="E153" s="34"/>
      <c r="F153" s="34" t="s">
        <v>68</v>
      </c>
      <c r="G153" s="34" t="s">
        <v>68</v>
      </c>
      <c r="H153" s="34" t="s">
        <v>870</v>
      </c>
      <c r="I153" s="34"/>
      <c r="J153" s="34"/>
      <c r="K153" s="72"/>
      <c r="L153" s="1" t="s">
        <v>755</v>
      </c>
    </row>
    <row r="154" spans="1:10" ht="14.25">
      <c r="A154" s="59"/>
      <c r="B154" s="12"/>
      <c r="C154" s="57"/>
      <c r="D154" s="12"/>
      <c r="E154" s="1"/>
      <c r="F154" s="1"/>
      <c r="G154" s="1"/>
      <c r="H154" s="1"/>
      <c r="I154" s="1"/>
      <c r="J154" s="1" t="s">
        <v>755</v>
      </c>
    </row>
    <row r="155" spans="1:11" ht="14.25">
      <c r="A155" s="59"/>
      <c r="B155" s="12"/>
      <c r="C155" s="57"/>
      <c r="D155" s="12"/>
      <c r="E155" s="89"/>
      <c r="F155" s="89" t="s">
        <v>755</v>
      </c>
      <c r="G155" s="89" t="s">
        <v>755</v>
      </c>
      <c r="H155" s="89" t="s">
        <v>755</v>
      </c>
      <c r="I155" s="89"/>
      <c r="J155" s="89" t="s">
        <v>755</v>
      </c>
      <c r="K155" s="38" t="s">
        <v>755</v>
      </c>
    </row>
    <row r="156" spans="1:12" ht="14.25">
      <c r="A156" s="59"/>
      <c r="B156" s="101" t="s">
        <v>774</v>
      </c>
      <c r="C156" s="57"/>
      <c r="D156" s="12" t="s">
        <v>776</v>
      </c>
      <c r="E156" s="38"/>
      <c r="F156" s="38">
        <f>F695+F581+F495+F425+F280+F236+F158+F207+F335+F545+F760</f>
        <v>17633182.33</v>
      </c>
      <c r="G156" s="38">
        <f>G695+G581+G495+G425+G280+G236+G158+G207+G335+G545+G760</f>
        <v>17633182.33</v>
      </c>
      <c r="H156" s="38">
        <f>H695+H581+H495+H425+H280+H236+H158+H207+H335+H545+H760</f>
        <v>12599900</v>
      </c>
      <c r="I156" s="38"/>
      <c r="J156" s="72"/>
      <c r="K156" s="72" t="s">
        <v>755</v>
      </c>
      <c r="L156" s="1" t="s">
        <v>755</v>
      </c>
    </row>
    <row r="157" spans="1:12" ht="14.25">
      <c r="A157" s="59"/>
      <c r="B157" s="12"/>
      <c r="C157" s="57"/>
      <c r="D157" s="12"/>
      <c r="E157" s="67"/>
      <c r="F157" s="67"/>
      <c r="G157" s="67"/>
      <c r="H157" s="67"/>
      <c r="I157" s="67"/>
      <c r="J157" s="72"/>
      <c r="K157" s="72" t="s">
        <v>755</v>
      </c>
      <c r="L157" s="1" t="s">
        <v>755</v>
      </c>
    </row>
    <row r="158" spans="1:12" ht="14.25">
      <c r="A158" s="59"/>
      <c r="B158" s="101" t="s">
        <v>775</v>
      </c>
      <c r="C158" s="57"/>
      <c r="D158" s="12" t="s">
        <v>452</v>
      </c>
      <c r="E158" s="67"/>
      <c r="F158" s="67">
        <f>F161+F172</f>
        <v>294000</v>
      </c>
      <c r="G158" s="67">
        <f>G161+G172</f>
        <v>294000</v>
      </c>
      <c r="H158" s="67">
        <f>H161+H172</f>
        <v>294000</v>
      </c>
      <c r="I158" s="67"/>
      <c r="J158" s="72"/>
      <c r="K158" s="72" t="s">
        <v>755</v>
      </c>
      <c r="L158" s="1" t="s">
        <v>755</v>
      </c>
    </row>
    <row r="159" spans="1:12" ht="14.25">
      <c r="A159" s="59"/>
      <c r="B159" s="101"/>
      <c r="C159" s="57"/>
      <c r="D159" s="12" t="s">
        <v>779</v>
      </c>
      <c r="E159" s="67"/>
      <c r="F159" s="67"/>
      <c r="G159" s="67"/>
      <c r="H159" s="67"/>
      <c r="I159" s="67"/>
      <c r="J159" s="72" t="s">
        <v>755</v>
      </c>
      <c r="K159" s="72"/>
      <c r="L159" s="1" t="s">
        <v>755</v>
      </c>
    </row>
    <row r="160" spans="1:11" ht="14.25">
      <c r="A160" s="59"/>
      <c r="B160" s="101"/>
      <c r="C160" s="57"/>
      <c r="D160" s="12" t="s">
        <v>40</v>
      </c>
      <c r="E160" s="67"/>
      <c r="F160" s="67"/>
      <c r="G160" s="67"/>
      <c r="H160" s="67"/>
      <c r="I160" s="67"/>
      <c r="J160" s="72"/>
      <c r="K160" s="72"/>
    </row>
    <row r="161" spans="1:11" ht="14.25">
      <c r="A161" s="59"/>
      <c r="B161" s="101" t="s">
        <v>777</v>
      </c>
      <c r="C161" s="57"/>
      <c r="D161" s="35" t="s">
        <v>778</v>
      </c>
      <c r="E161" s="67"/>
      <c r="F161" s="67">
        <f>F162</f>
        <v>261500</v>
      </c>
      <c r="G161" s="67">
        <f>G162</f>
        <v>261500</v>
      </c>
      <c r="H161" s="67">
        <f>H162</f>
        <v>265000</v>
      </c>
      <c r="I161" s="67"/>
      <c r="J161" s="72"/>
      <c r="K161" s="72"/>
    </row>
    <row r="162" spans="1:12" ht="14.25">
      <c r="A162" s="59"/>
      <c r="B162" s="101" t="s">
        <v>153</v>
      </c>
      <c r="C162" s="57"/>
      <c r="D162" s="35" t="s">
        <v>780</v>
      </c>
      <c r="E162" s="67"/>
      <c r="F162" s="67">
        <f>F164+F168</f>
        <v>261500</v>
      </c>
      <c r="G162" s="67">
        <f>G164+G168</f>
        <v>261500</v>
      </c>
      <c r="H162" s="67">
        <f>H164+H168</f>
        <v>265000</v>
      </c>
      <c r="I162" s="67"/>
      <c r="J162" s="72"/>
      <c r="K162" s="72"/>
      <c r="L162" s="1" t="s">
        <v>755</v>
      </c>
    </row>
    <row r="163" spans="1:11" ht="14.25">
      <c r="A163" s="59"/>
      <c r="B163" s="101"/>
      <c r="C163" s="57">
        <v>3</v>
      </c>
      <c r="D163" s="35" t="s">
        <v>805</v>
      </c>
      <c r="E163" s="67"/>
      <c r="F163" s="67">
        <f>F164+F168</f>
        <v>261500</v>
      </c>
      <c r="G163" s="67">
        <f>G164+G168</f>
        <v>261500</v>
      </c>
      <c r="H163" s="67">
        <f>H164+H168</f>
        <v>265000</v>
      </c>
      <c r="I163" s="67"/>
      <c r="J163" s="72"/>
      <c r="K163" s="72"/>
    </row>
    <row r="164" spans="1:11" ht="14.25">
      <c r="A164" s="59"/>
      <c r="B164" s="101"/>
      <c r="C164" s="94">
        <v>32</v>
      </c>
      <c r="D164" s="35" t="s">
        <v>196</v>
      </c>
      <c r="E164" s="67"/>
      <c r="F164" s="67">
        <f>F165+F167</f>
        <v>240500</v>
      </c>
      <c r="G164" s="67">
        <f>G165+G167</f>
        <v>240500</v>
      </c>
      <c r="H164" s="67">
        <f>H165+H167+H166</f>
        <v>265000</v>
      </c>
      <c r="I164" s="67"/>
      <c r="J164" s="72"/>
      <c r="K164" s="72"/>
    </row>
    <row r="165" spans="1:11" ht="14.25">
      <c r="A165" s="59"/>
      <c r="B165" s="101"/>
      <c r="C165" s="94">
        <v>323</v>
      </c>
      <c r="D165" s="35" t="s">
        <v>245</v>
      </c>
      <c r="E165" s="67"/>
      <c r="F165" s="67">
        <v>119000</v>
      </c>
      <c r="G165" s="67">
        <v>119000</v>
      </c>
      <c r="H165" s="67">
        <v>118000</v>
      </c>
      <c r="I165" s="67"/>
      <c r="J165" s="72"/>
      <c r="K165" s="72"/>
    </row>
    <row r="166" spans="1:11" ht="14.25">
      <c r="A166" s="59"/>
      <c r="B166" s="101"/>
      <c r="C166" s="94">
        <v>324</v>
      </c>
      <c r="D166" s="35" t="s">
        <v>883</v>
      </c>
      <c r="E166" s="67"/>
      <c r="F166" s="67">
        <v>0</v>
      </c>
      <c r="G166" s="67">
        <v>0</v>
      </c>
      <c r="H166" s="67">
        <v>5000</v>
      </c>
      <c r="I166" s="67"/>
      <c r="J166" s="72"/>
      <c r="K166" s="72"/>
    </row>
    <row r="167" spans="1:11" s="2" customFormat="1" ht="15">
      <c r="A167" s="59"/>
      <c r="B167" s="101"/>
      <c r="C167" s="94">
        <v>329</v>
      </c>
      <c r="D167" s="35" t="s">
        <v>321</v>
      </c>
      <c r="E167" s="67"/>
      <c r="F167" s="67">
        <v>121500</v>
      </c>
      <c r="G167" s="67">
        <v>121500</v>
      </c>
      <c r="H167" s="67">
        <v>142000</v>
      </c>
      <c r="I167" s="67"/>
      <c r="J167" s="72"/>
      <c r="K167" s="72"/>
    </row>
    <row r="168" spans="1:11" s="2" customFormat="1" ht="15">
      <c r="A168" s="59"/>
      <c r="B168" s="101"/>
      <c r="C168" s="94">
        <v>38</v>
      </c>
      <c r="D168" s="35" t="s">
        <v>419</v>
      </c>
      <c r="E168" s="67"/>
      <c r="F168" s="67">
        <f>F169</f>
        <v>21000</v>
      </c>
      <c r="G168" s="67">
        <f>G169</f>
        <v>21000</v>
      </c>
      <c r="H168" s="67">
        <f>H169</f>
        <v>0</v>
      </c>
      <c r="I168" s="67"/>
      <c r="J168" s="72"/>
      <c r="K168" s="72"/>
    </row>
    <row r="169" spans="1:11" s="2" customFormat="1" ht="15">
      <c r="A169" s="59"/>
      <c r="B169" s="101"/>
      <c r="C169" s="94">
        <v>381</v>
      </c>
      <c r="D169" s="35" t="s">
        <v>296</v>
      </c>
      <c r="E169" s="67"/>
      <c r="F169" s="67">
        <v>21000</v>
      </c>
      <c r="G169" s="67">
        <v>21000</v>
      </c>
      <c r="H169" s="67">
        <v>0</v>
      </c>
      <c r="I169" s="67"/>
      <c r="J169" s="72"/>
      <c r="K169" s="72"/>
    </row>
    <row r="170" spans="2:11" ht="14.25">
      <c r="B170" s="101"/>
      <c r="C170" s="95"/>
      <c r="D170" s="35" t="s">
        <v>781</v>
      </c>
      <c r="E170" s="68"/>
      <c r="F170" s="68"/>
      <c r="G170" s="68"/>
      <c r="H170" s="68"/>
      <c r="I170" s="68"/>
      <c r="J170" s="72"/>
      <c r="K170" s="72"/>
    </row>
    <row r="171" spans="2:11" ht="14.25">
      <c r="B171" s="101"/>
      <c r="C171" s="95"/>
      <c r="D171" s="35" t="s">
        <v>40</v>
      </c>
      <c r="E171" s="68"/>
      <c r="F171" s="68"/>
      <c r="G171" s="68"/>
      <c r="H171" s="68"/>
      <c r="I171" s="68"/>
      <c r="J171" s="72"/>
      <c r="K171" s="72"/>
    </row>
    <row r="172" spans="1:11" s="2" customFormat="1" ht="15">
      <c r="A172" s="59"/>
      <c r="B172" s="101" t="s">
        <v>782</v>
      </c>
      <c r="C172" s="94"/>
      <c r="D172" s="35" t="s">
        <v>783</v>
      </c>
      <c r="E172" s="67"/>
      <c r="F172" s="67">
        <f>SUM(F173+F181+G170+F185+F189+F193+F197+F177+F201)</f>
        <v>32500</v>
      </c>
      <c r="G172" s="67">
        <f>SUM(G173+G181+H170+G185+G189+G193+G197+G177+G201)</f>
        <v>32500</v>
      </c>
      <c r="H172" s="67">
        <f>SUM(H173+H181+H185+H189+H193+H197+H177+H201)</f>
        <v>29000</v>
      </c>
      <c r="I172" s="67"/>
      <c r="J172" s="72"/>
      <c r="K172" s="72"/>
    </row>
    <row r="173" spans="1:11" s="2" customFormat="1" ht="15">
      <c r="A173" s="59"/>
      <c r="B173" s="101" t="s">
        <v>785</v>
      </c>
      <c r="C173" s="94"/>
      <c r="D173" s="35" t="s">
        <v>784</v>
      </c>
      <c r="E173" s="67"/>
      <c r="F173" s="67">
        <f>F175</f>
        <v>10000</v>
      </c>
      <c r="G173" s="67">
        <f>G175</f>
        <v>10000</v>
      </c>
      <c r="H173" s="67">
        <f>H175</f>
        <v>10000</v>
      </c>
      <c r="I173" s="67"/>
      <c r="J173" s="72"/>
      <c r="K173" s="72"/>
    </row>
    <row r="174" spans="1:11" s="2" customFormat="1" ht="15">
      <c r="A174" s="59"/>
      <c r="B174" s="101"/>
      <c r="C174" s="94">
        <v>3</v>
      </c>
      <c r="D174" s="35" t="s">
        <v>805</v>
      </c>
      <c r="E174" s="67"/>
      <c r="F174" s="67">
        <f aca="true" t="shared" si="1" ref="F174:H175">F175</f>
        <v>10000</v>
      </c>
      <c r="G174" s="67">
        <f t="shared" si="1"/>
        <v>10000</v>
      </c>
      <c r="H174" s="67">
        <f t="shared" si="1"/>
        <v>10000</v>
      </c>
      <c r="I174" s="67"/>
      <c r="J174" s="72"/>
      <c r="K174" s="72"/>
    </row>
    <row r="175" spans="1:11" s="2" customFormat="1" ht="15">
      <c r="A175" s="59"/>
      <c r="B175" s="101"/>
      <c r="C175" s="94">
        <v>38</v>
      </c>
      <c r="D175" s="35" t="s">
        <v>419</v>
      </c>
      <c r="E175" s="67"/>
      <c r="F175" s="67">
        <f t="shared" si="1"/>
        <v>10000</v>
      </c>
      <c r="G175" s="67">
        <f t="shared" si="1"/>
        <v>10000</v>
      </c>
      <c r="H175" s="67">
        <f t="shared" si="1"/>
        <v>10000</v>
      </c>
      <c r="I175" s="67"/>
      <c r="J175" s="72"/>
      <c r="K175" s="72"/>
    </row>
    <row r="176" spans="1:11" s="2" customFormat="1" ht="15">
      <c r="A176" s="59"/>
      <c r="B176" s="101"/>
      <c r="C176" s="94">
        <v>381</v>
      </c>
      <c r="D176" s="35" t="s">
        <v>296</v>
      </c>
      <c r="E176" s="67"/>
      <c r="F176" s="67">
        <v>10000</v>
      </c>
      <c r="G176" s="67">
        <v>10000</v>
      </c>
      <c r="H176" s="67">
        <v>10000</v>
      </c>
      <c r="I176" s="67"/>
      <c r="J176" s="72"/>
      <c r="K176" s="72"/>
    </row>
    <row r="177" spans="1:11" ht="14.25">
      <c r="A177" s="59"/>
      <c r="B177" s="101" t="s">
        <v>72</v>
      </c>
      <c r="C177" s="94"/>
      <c r="D177" s="35" t="s">
        <v>73</v>
      </c>
      <c r="E177" s="67"/>
      <c r="F177" s="67">
        <f>F179</f>
        <v>1500</v>
      </c>
      <c r="G177" s="67">
        <f>G179</f>
        <v>1500</v>
      </c>
      <c r="H177" s="67">
        <f>H179</f>
        <v>1500</v>
      </c>
      <c r="I177" s="67"/>
      <c r="J177" s="72"/>
      <c r="K177" s="72"/>
    </row>
    <row r="178" spans="1:11" ht="14.25">
      <c r="A178" s="59"/>
      <c r="B178" s="101"/>
      <c r="C178" s="94">
        <v>3</v>
      </c>
      <c r="D178" s="35" t="s">
        <v>805</v>
      </c>
      <c r="E178" s="67"/>
      <c r="F178" s="67">
        <f aca="true" t="shared" si="2" ref="F178:H179">F179</f>
        <v>1500</v>
      </c>
      <c r="G178" s="67">
        <f t="shared" si="2"/>
        <v>1500</v>
      </c>
      <c r="H178" s="67">
        <f t="shared" si="2"/>
        <v>1500</v>
      </c>
      <c r="I178" s="67"/>
      <c r="J178" s="72"/>
      <c r="K178" s="72"/>
    </row>
    <row r="179" spans="1:11" ht="14.25">
      <c r="A179" s="59"/>
      <c r="B179" s="101"/>
      <c r="C179" s="94">
        <v>38</v>
      </c>
      <c r="D179" s="35" t="s">
        <v>419</v>
      </c>
      <c r="E179" s="67"/>
      <c r="F179" s="67">
        <f t="shared" si="2"/>
        <v>1500</v>
      </c>
      <c r="G179" s="67">
        <f t="shared" si="2"/>
        <v>1500</v>
      </c>
      <c r="H179" s="67">
        <f t="shared" si="2"/>
        <v>1500</v>
      </c>
      <c r="I179" s="67"/>
      <c r="J179" s="72"/>
      <c r="K179" s="72"/>
    </row>
    <row r="180" spans="1:11" ht="14.25">
      <c r="A180" s="59"/>
      <c r="B180" s="101"/>
      <c r="C180" s="94">
        <v>381</v>
      </c>
      <c r="D180" s="35" t="s">
        <v>296</v>
      </c>
      <c r="E180" s="67"/>
      <c r="F180" s="67">
        <v>1500</v>
      </c>
      <c r="G180" s="67">
        <v>1500</v>
      </c>
      <c r="H180" s="67">
        <v>1500</v>
      </c>
      <c r="I180" s="67"/>
      <c r="J180" s="72"/>
      <c r="K180" s="72"/>
    </row>
    <row r="181" spans="1:11" s="2" customFormat="1" ht="15">
      <c r="A181" s="59"/>
      <c r="B181" s="101" t="s">
        <v>787</v>
      </c>
      <c r="C181" s="94"/>
      <c r="D181" s="35" t="s">
        <v>786</v>
      </c>
      <c r="E181" s="67"/>
      <c r="F181" s="67">
        <f>F183</f>
        <v>3000</v>
      </c>
      <c r="G181" s="67">
        <f>G183</f>
        <v>3000</v>
      </c>
      <c r="H181" s="67">
        <f>H183</f>
        <v>3000</v>
      </c>
      <c r="I181" s="67"/>
      <c r="J181" s="72"/>
      <c r="K181" s="72"/>
    </row>
    <row r="182" spans="1:11" s="2" customFormat="1" ht="15">
      <c r="A182" s="59"/>
      <c r="B182" s="101"/>
      <c r="C182" s="94">
        <v>3</v>
      </c>
      <c r="D182" s="35" t="s">
        <v>805</v>
      </c>
      <c r="E182" s="67"/>
      <c r="F182" s="67">
        <f aca="true" t="shared" si="3" ref="F182:H183">F183</f>
        <v>3000</v>
      </c>
      <c r="G182" s="67">
        <f t="shared" si="3"/>
        <v>3000</v>
      </c>
      <c r="H182" s="67">
        <f t="shared" si="3"/>
        <v>3000</v>
      </c>
      <c r="I182" s="67"/>
      <c r="J182" s="72"/>
      <c r="K182" s="72"/>
    </row>
    <row r="183" spans="1:11" s="2" customFormat="1" ht="15">
      <c r="A183" s="59"/>
      <c r="B183" s="101"/>
      <c r="C183" s="94">
        <v>38</v>
      </c>
      <c r="D183" s="35" t="s">
        <v>419</v>
      </c>
      <c r="E183" s="67"/>
      <c r="F183" s="67">
        <f t="shared" si="3"/>
        <v>3000</v>
      </c>
      <c r="G183" s="67">
        <f t="shared" si="3"/>
        <v>3000</v>
      </c>
      <c r="H183" s="67">
        <f t="shared" si="3"/>
        <v>3000</v>
      </c>
      <c r="I183" s="67"/>
      <c r="J183" s="72"/>
      <c r="K183" s="72"/>
    </row>
    <row r="184" spans="1:11" s="2" customFormat="1" ht="15">
      <c r="A184" s="59"/>
      <c r="B184" s="101"/>
      <c r="C184" s="94">
        <v>381</v>
      </c>
      <c r="D184" s="35" t="s">
        <v>296</v>
      </c>
      <c r="E184" s="67"/>
      <c r="F184" s="67">
        <v>3000</v>
      </c>
      <c r="G184" s="67">
        <v>3000</v>
      </c>
      <c r="H184" s="67">
        <v>3000</v>
      </c>
      <c r="I184" s="67"/>
      <c r="J184" s="72"/>
      <c r="K184" s="72"/>
    </row>
    <row r="185" spans="2:11" ht="14.25">
      <c r="B185" s="101" t="s">
        <v>789</v>
      </c>
      <c r="C185" s="94"/>
      <c r="D185" s="35" t="s">
        <v>788</v>
      </c>
      <c r="E185" s="67"/>
      <c r="F185" s="67">
        <v>7000</v>
      </c>
      <c r="G185" s="67">
        <v>7000</v>
      </c>
      <c r="H185" s="67">
        <f>H186</f>
        <v>5000</v>
      </c>
      <c r="I185" s="67"/>
      <c r="J185" s="72"/>
      <c r="K185" s="72"/>
    </row>
    <row r="186" spans="2:11" ht="14.25">
      <c r="B186" s="101"/>
      <c r="C186" s="94">
        <v>3</v>
      </c>
      <c r="D186" s="35" t="s">
        <v>805</v>
      </c>
      <c r="E186" s="67"/>
      <c r="F186" s="67">
        <f aca="true" t="shared" si="4" ref="F186:H187">F187</f>
        <v>10000</v>
      </c>
      <c r="G186" s="67">
        <f t="shared" si="4"/>
        <v>10000</v>
      </c>
      <c r="H186" s="67">
        <f t="shared" si="4"/>
        <v>5000</v>
      </c>
      <c r="I186" s="67"/>
      <c r="J186" s="72"/>
      <c r="K186" s="72"/>
    </row>
    <row r="187" spans="2:11" ht="14.25">
      <c r="B187" s="101"/>
      <c r="C187" s="94">
        <v>38</v>
      </c>
      <c r="D187" s="35" t="s">
        <v>419</v>
      </c>
      <c r="E187" s="67"/>
      <c r="F187" s="67">
        <f t="shared" si="4"/>
        <v>10000</v>
      </c>
      <c r="G187" s="67">
        <f t="shared" si="4"/>
        <v>10000</v>
      </c>
      <c r="H187" s="67">
        <f t="shared" si="4"/>
        <v>5000</v>
      </c>
      <c r="I187" s="67"/>
      <c r="J187" s="72"/>
      <c r="K187" s="72"/>
    </row>
    <row r="188" spans="2:11" ht="14.25">
      <c r="B188" s="101"/>
      <c r="C188" s="94">
        <v>381</v>
      </c>
      <c r="D188" s="35" t="s">
        <v>296</v>
      </c>
      <c r="E188" s="67"/>
      <c r="F188" s="67">
        <v>10000</v>
      </c>
      <c r="G188" s="67">
        <v>10000</v>
      </c>
      <c r="H188" s="67">
        <v>5000</v>
      </c>
      <c r="I188" s="67"/>
      <c r="J188" s="72"/>
      <c r="K188" s="72"/>
    </row>
    <row r="189" spans="2:11" ht="14.25">
      <c r="B189" s="101" t="s">
        <v>791</v>
      </c>
      <c r="C189" s="94"/>
      <c r="D189" s="35" t="s">
        <v>790</v>
      </c>
      <c r="E189" s="67"/>
      <c r="F189" s="67">
        <f>F191</f>
        <v>7000</v>
      </c>
      <c r="G189" s="67">
        <f>G191</f>
        <v>7000</v>
      </c>
      <c r="H189" s="67">
        <f>H191</f>
        <v>7000</v>
      </c>
      <c r="I189" s="67"/>
      <c r="J189" s="72"/>
      <c r="K189" s="72"/>
    </row>
    <row r="190" spans="2:11" ht="14.25">
      <c r="B190" s="101"/>
      <c r="C190" s="94">
        <v>3</v>
      </c>
      <c r="D190" s="35" t="s">
        <v>805</v>
      </c>
      <c r="E190" s="67"/>
      <c r="F190" s="67">
        <f aca="true" t="shared" si="5" ref="F190:H191">F191</f>
        <v>7000</v>
      </c>
      <c r="G190" s="67">
        <f t="shared" si="5"/>
        <v>7000</v>
      </c>
      <c r="H190" s="67">
        <f t="shared" si="5"/>
        <v>7000</v>
      </c>
      <c r="I190" s="67"/>
      <c r="J190" s="72"/>
      <c r="K190" s="72"/>
    </row>
    <row r="191" spans="2:11" ht="14.25">
      <c r="B191" s="101"/>
      <c r="C191" s="94">
        <v>38</v>
      </c>
      <c r="D191" s="35" t="s">
        <v>419</v>
      </c>
      <c r="E191" s="67"/>
      <c r="F191" s="67">
        <f t="shared" si="5"/>
        <v>7000</v>
      </c>
      <c r="G191" s="67">
        <f t="shared" si="5"/>
        <v>7000</v>
      </c>
      <c r="H191" s="67">
        <f t="shared" si="5"/>
        <v>7000</v>
      </c>
      <c r="I191" s="67"/>
      <c r="J191" s="72"/>
      <c r="K191" s="72"/>
    </row>
    <row r="192" spans="2:11" ht="14.25">
      <c r="B192" s="101"/>
      <c r="C192" s="94">
        <v>381</v>
      </c>
      <c r="D192" s="35" t="s">
        <v>296</v>
      </c>
      <c r="E192" s="67"/>
      <c r="F192" s="67">
        <v>7000</v>
      </c>
      <c r="G192" s="67">
        <v>7000</v>
      </c>
      <c r="H192" s="67">
        <v>7000</v>
      </c>
      <c r="I192" s="67"/>
      <c r="J192" s="72"/>
      <c r="K192" s="72"/>
    </row>
    <row r="193" spans="2:11" ht="14.25">
      <c r="B193" s="101" t="s">
        <v>792</v>
      </c>
      <c r="C193" s="94"/>
      <c r="D193" s="35" t="s">
        <v>793</v>
      </c>
      <c r="E193" s="67"/>
      <c r="F193" s="67">
        <f aca="true" t="shared" si="6" ref="F193:H194">F194</f>
        <v>1500</v>
      </c>
      <c r="G193" s="67">
        <f t="shared" si="6"/>
        <v>1500</v>
      </c>
      <c r="H193" s="67">
        <f t="shared" si="6"/>
        <v>0</v>
      </c>
      <c r="I193" s="67"/>
      <c r="J193" s="72"/>
      <c r="K193" s="72"/>
    </row>
    <row r="194" spans="2:11" ht="14.25">
      <c r="B194" s="101"/>
      <c r="C194" s="100">
        <v>3</v>
      </c>
      <c r="D194" s="86" t="s">
        <v>805</v>
      </c>
      <c r="E194" s="67"/>
      <c r="F194" s="67">
        <f t="shared" si="6"/>
        <v>1500</v>
      </c>
      <c r="G194" s="67">
        <f t="shared" si="6"/>
        <v>1500</v>
      </c>
      <c r="H194" s="67">
        <f t="shared" si="6"/>
        <v>0</v>
      </c>
      <c r="I194" s="67"/>
      <c r="J194" s="72"/>
      <c r="K194" s="72"/>
    </row>
    <row r="195" spans="2:11" ht="14.25">
      <c r="B195" s="101"/>
      <c r="C195" s="94">
        <v>38</v>
      </c>
      <c r="D195" s="35" t="s">
        <v>806</v>
      </c>
      <c r="E195" s="67"/>
      <c r="F195" s="67">
        <f>F196</f>
        <v>1500</v>
      </c>
      <c r="G195" s="67">
        <f>G196</f>
        <v>1500</v>
      </c>
      <c r="H195" s="67">
        <f>H196</f>
        <v>0</v>
      </c>
      <c r="I195" s="67"/>
      <c r="J195" s="72"/>
      <c r="K195" s="72"/>
    </row>
    <row r="196" spans="2:11" ht="14.25">
      <c r="B196" s="101"/>
      <c r="C196" s="94">
        <v>381</v>
      </c>
      <c r="D196" s="35" t="s">
        <v>296</v>
      </c>
      <c r="E196" s="67"/>
      <c r="F196" s="67">
        <v>1500</v>
      </c>
      <c r="G196" s="67">
        <v>1500</v>
      </c>
      <c r="H196" s="67">
        <v>0</v>
      </c>
      <c r="I196" s="67"/>
      <c r="J196" s="72"/>
      <c r="K196" s="72"/>
    </row>
    <row r="197" spans="2:11" ht="14.25">
      <c r="B197" s="101" t="s">
        <v>54</v>
      </c>
      <c r="C197" s="94"/>
      <c r="D197" s="35" t="s">
        <v>55</v>
      </c>
      <c r="E197" s="67"/>
      <c r="F197" s="67">
        <f aca="true" t="shared" si="7" ref="F197:H199">F198</f>
        <v>1500</v>
      </c>
      <c r="G197" s="67">
        <f t="shared" si="7"/>
        <v>1500</v>
      </c>
      <c r="H197" s="67">
        <f t="shared" si="7"/>
        <v>1500</v>
      </c>
      <c r="I197" s="67"/>
      <c r="J197" s="72"/>
      <c r="K197" s="72"/>
    </row>
    <row r="198" spans="2:11" ht="14.25">
      <c r="B198" s="101"/>
      <c r="C198" s="100">
        <v>3</v>
      </c>
      <c r="D198" s="86" t="s">
        <v>805</v>
      </c>
      <c r="E198" s="67"/>
      <c r="F198" s="67">
        <f t="shared" si="7"/>
        <v>1500</v>
      </c>
      <c r="G198" s="67">
        <f t="shared" si="7"/>
        <v>1500</v>
      </c>
      <c r="H198" s="67">
        <f t="shared" si="7"/>
        <v>1500</v>
      </c>
      <c r="I198" s="67"/>
      <c r="J198" s="72"/>
      <c r="K198" s="72"/>
    </row>
    <row r="199" spans="2:11" ht="14.25">
      <c r="B199" s="101"/>
      <c r="C199" s="94">
        <v>38</v>
      </c>
      <c r="D199" s="35" t="s">
        <v>806</v>
      </c>
      <c r="E199" s="67"/>
      <c r="F199" s="67">
        <f t="shared" si="7"/>
        <v>1500</v>
      </c>
      <c r="G199" s="67">
        <f t="shared" si="7"/>
        <v>1500</v>
      </c>
      <c r="H199" s="67">
        <f t="shared" si="7"/>
        <v>1500</v>
      </c>
      <c r="I199" s="67"/>
      <c r="J199" s="72"/>
      <c r="K199" s="72"/>
    </row>
    <row r="200" spans="2:11" ht="14.25">
      <c r="B200" s="101"/>
      <c r="C200" s="94">
        <v>381</v>
      </c>
      <c r="D200" s="35" t="s">
        <v>296</v>
      </c>
      <c r="E200" s="67"/>
      <c r="F200" s="67">
        <v>1500</v>
      </c>
      <c r="G200" s="67">
        <v>1500</v>
      </c>
      <c r="H200" s="67">
        <v>1500</v>
      </c>
      <c r="I200" s="67"/>
      <c r="J200" s="72"/>
      <c r="K200" s="72"/>
    </row>
    <row r="201" spans="2:11" ht="14.25">
      <c r="B201" s="101" t="s">
        <v>12</v>
      </c>
      <c r="C201" s="94"/>
      <c r="D201" s="35" t="s">
        <v>13</v>
      </c>
      <c r="E201" s="67"/>
      <c r="F201" s="67">
        <f aca="true" t="shared" si="8" ref="F201:H203">F202</f>
        <v>1000</v>
      </c>
      <c r="G201" s="67">
        <f t="shared" si="8"/>
        <v>1000</v>
      </c>
      <c r="H201" s="67">
        <f t="shared" si="8"/>
        <v>1000</v>
      </c>
      <c r="I201" s="67"/>
      <c r="J201" s="72"/>
      <c r="K201" s="72"/>
    </row>
    <row r="202" spans="2:11" ht="14.25">
      <c r="B202" s="101"/>
      <c r="C202" s="100">
        <v>3</v>
      </c>
      <c r="D202" s="86" t="s">
        <v>805</v>
      </c>
      <c r="E202" s="67"/>
      <c r="F202" s="67">
        <f t="shared" si="8"/>
        <v>1000</v>
      </c>
      <c r="G202" s="67">
        <f t="shared" si="8"/>
        <v>1000</v>
      </c>
      <c r="H202" s="67">
        <f t="shared" si="8"/>
        <v>1000</v>
      </c>
      <c r="I202" s="67"/>
      <c r="J202" s="72"/>
      <c r="K202" s="72"/>
    </row>
    <row r="203" spans="2:11" ht="14.25">
      <c r="B203" s="101"/>
      <c r="C203" s="94">
        <v>38</v>
      </c>
      <c r="D203" s="35" t="s">
        <v>806</v>
      </c>
      <c r="E203" s="67"/>
      <c r="F203" s="67">
        <f t="shared" si="8"/>
        <v>1000</v>
      </c>
      <c r="G203" s="67">
        <f t="shared" si="8"/>
        <v>1000</v>
      </c>
      <c r="H203" s="67">
        <f t="shared" si="8"/>
        <v>1000</v>
      </c>
      <c r="I203" s="67"/>
      <c r="J203" s="72"/>
      <c r="K203" s="72"/>
    </row>
    <row r="204" spans="2:11" ht="14.25">
      <c r="B204" s="101"/>
      <c r="C204" s="94">
        <v>381</v>
      </c>
      <c r="D204" s="35" t="s">
        <v>296</v>
      </c>
      <c r="E204" s="67"/>
      <c r="F204" s="67">
        <v>1000</v>
      </c>
      <c r="G204" s="67">
        <v>1000</v>
      </c>
      <c r="H204" s="67">
        <v>1000</v>
      </c>
      <c r="I204" s="67"/>
      <c r="J204" s="72"/>
      <c r="K204" s="72"/>
    </row>
    <row r="205" spans="2:11" ht="14.25">
      <c r="B205" s="101"/>
      <c r="C205" s="95"/>
      <c r="E205" s="68"/>
      <c r="F205" s="68"/>
      <c r="G205" s="68"/>
      <c r="H205" s="68"/>
      <c r="I205" s="68"/>
      <c r="J205" s="72"/>
      <c r="K205" s="72"/>
    </row>
    <row r="206" spans="2:11" ht="14.25">
      <c r="B206" s="101"/>
      <c r="C206" s="95"/>
      <c r="E206" s="68"/>
      <c r="F206" s="68"/>
      <c r="G206" s="68"/>
      <c r="H206" s="68"/>
      <c r="I206" s="68"/>
      <c r="J206" s="72"/>
      <c r="K206" s="72"/>
    </row>
    <row r="207" spans="1:11" s="2" customFormat="1" ht="15">
      <c r="A207" s="59"/>
      <c r="B207" s="101" t="s">
        <v>794</v>
      </c>
      <c r="C207" s="57"/>
      <c r="D207" s="12" t="s">
        <v>458</v>
      </c>
      <c r="E207" s="67"/>
      <c r="F207" s="67">
        <f>F210</f>
        <v>1854561.33</v>
      </c>
      <c r="G207" s="67">
        <f>G210</f>
        <v>1854561.33</v>
      </c>
      <c r="H207" s="67">
        <f>H210</f>
        <v>1759519</v>
      </c>
      <c r="I207" s="67"/>
      <c r="J207" s="72"/>
      <c r="K207" s="72"/>
    </row>
    <row r="208" spans="2:13" ht="14.25">
      <c r="B208" s="101"/>
      <c r="D208" s="12" t="s">
        <v>795</v>
      </c>
      <c r="E208" s="68"/>
      <c r="F208" s="68"/>
      <c r="G208" s="68"/>
      <c r="H208" s="68"/>
      <c r="I208" s="68"/>
      <c r="J208" s="72"/>
      <c r="K208" s="72"/>
      <c r="M208" s="1" t="s">
        <v>755</v>
      </c>
    </row>
    <row r="209" spans="2:11" ht="14.25">
      <c r="B209" s="101"/>
      <c r="D209" s="12" t="s">
        <v>40</v>
      </c>
      <c r="E209" s="68"/>
      <c r="F209" s="68"/>
      <c r="G209" s="68"/>
      <c r="H209" s="68"/>
      <c r="I209" s="68"/>
      <c r="J209" s="72"/>
      <c r="K209" s="72"/>
    </row>
    <row r="210" spans="1:11" s="2" customFormat="1" ht="15">
      <c r="A210" s="59"/>
      <c r="B210" s="101" t="s">
        <v>798</v>
      </c>
      <c r="C210" s="57"/>
      <c r="D210" s="35" t="s">
        <v>796</v>
      </c>
      <c r="E210" s="67"/>
      <c r="F210" s="67">
        <f>F211+F224+F228</f>
        <v>1854561.33</v>
      </c>
      <c r="G210" s="67">
        <f>G211+G224+G228</f>
        <v>1854561.33</v>
      </c>
      <c r="H210" s="67">
        <f>H211+H224+H228</f>
        <v>1759519</v>
      </c>
      <c r="I210" s="67"/>
      <c r="J210" s="72"/>
      <c r="K210" s="72"/>
    </row>
    <row r="211" spans="1:11" s="2" customFormat="1" ht="15">
      <c r="A211" s="59"/>
      <c r="B211" s="101" t="s">
        <v>800</v>
      </c>
      <c r="C211" s="57"/>
      <c r="D211" s="35" t="s">
        <v>797</v>
      </c>
      <c r="E211" s="67"/>
      <c r="F211" s="67">
        <f>F212</f>
        <v>1814383.31</v>
      </c>
      <c r="G211" s="67">
        <f>G212</f>
        <v>1814383.31</v>
      </c>
      <c r="H211" s="67">
        <f>H212</f>
        <v>1755519</v>
      </c>
      <c r="I211" s="67"/>
      <c r="J211" s="72"/>
      <c r="K211" s="72"/>
    </row>
    <row r="212" spans="1:11" s="2" customFormat="1" ht="15">
      <c r="A212" s="59"/>
      <c r="B212" s="101"/>
      <c r="C212" s="57">
        <v>3</v>
      </c>
      <c r="D212" s="35" t="s">
        <v>396</v>
      </c>
      <c r="E212" s="67"/>
      <c r="F212" s="67">
        <f>F213+F217+F222</f>
        <v>1814383.31</v>
      </c>
      <c r="G212" s="67">
        <f>G213+G217+G222</f>
        <v>1814383.31</v>
      </c>
      <c r="H212" s="67">
        <f>H213+H217+H222</f>
        <v>1755519</v>
      </c>
      <c r="I212" s="67"/>
      <c r="J212" s="72"/>
      <c r="K212" s="72"/>
    </row>
    <row r="213" spans="1:11" ht="14.25">
      <c r="A213" s="59"/>
      <c r="B213" s="101"/>
      <c r="C213" s="57">
        <v>31</v>
      </c>
      <c r="D213" s="35" t="s">
        <v>208</v>
      </c>
      <c r="E213" s="67"/>
      <c r="F213" s="67">
        <f>F216+F215+F214</f>
        <v>1297383.31</v>
      </c>
      <c r="G213" s="67">
        <f>G216+G215+G214</f>
        <v>1297383.31</v>
      </c>
      <c r="H213" s="67">
        <f>H216+H215+H214</f>
        <v>1243519</v>
      </c>
      <c r="I213" s="67"/>
      <c r="J213" s="72"/>
      <c r="K213" s="72"/>
    </row>
    <row r="214" spans="1:11" ht="14.25">
      <c r="A214" s="59"/>
      <c r="B214" s="101"/>
      <c r="C214" s="57">
        <v>311</v>
      </c>
      <c r="D214" s="35" t="s">
        <v>209</v>
      </c>
      <c r="E214" s="67"/>
      <c r="F214" s="67">
        <v>1052374.84</v>
      </c>
      <c r="G214" s="67">
        <v>1052374.84</v>
      </c>
      <c r="H214" s="67">
        <v>960137.38</v>
      </c>
      <c r="I214" s="67"/>
      <c r="J214" s="72"/>
      <c r="K214" s="72"/>
    </row>
    <row r="215" spans="1:11" ht="14.25">
      <c r="A215" s="59"/>
      <c r="B215" s="101"/>
      <c r="C215" s="57">
        <v>312</v>
      </c>
      <c r="D215" s="35" t="s">
        <v>211</v>
      </c>
      <c r="E215" s="67"/>
      <c r="F215" s="67">
        <v>64000</v>
      </c>
      <c r="G215" s="67">
        <v>64000</v>
      </c>
      <c r="H215" s="67">
        <v>118237.99</v>
      </c>
      <c r="I215" s="67"/>
      <c r="J215" s="72"/>
      <c r="K215" s="72"/>
    </row>
    <row r="216" spans="1:11" ht="14.25">
      <c r="A216" s="59"/>
      <c r="B216" s="101"/>
      <c r="C216" s="57">
        <v>313</v>
      </c>
      <c r="D216" s="35" t="s">
        <v>213</v>
      </c>
      <c r="E216" s="67"/>
      <c r="F216" s="67">
        <v>181008.47</v>
      </c>
      <c r="G216" s="67">
        <v>181008.47</v>
      </c>
      <c r="H216" s="67">
        <v>165143.63</v>
      </c>
      <c r="I216" s="67"/>
      <c r="J216" s="72"/>
      <c r="K216" s="72"/>
    </row>
    <row r="217" spans="1:11" ht="14.25">
      <c r="A217" s="59"/>
      <c r="B217" s="101"/>
      <c r="C217" s="57">
        <v>32</v>
      </c>
      <c r="D217" s="35" t="s">
        <v>196</v>
      </c>
      <c r="E217" s="67"/>
      <c r="F217" s="67">
        <f>F221+F220+F219+F218</f>
        <v>487000</v>
      </c>
      <c r="G217" s="67">
        <f>G221+G220+G219+G218</f>
        <v>487000</v>
      </c>
      <c r="H217" s="67">
        <f>H221+H220+H219+H218</f>
        <v>492000</v>
      </c>
      <c r="I217" s="67"/>
      <c r="J217" s="72"/>
      <c r="K217" s="72"/>
    </row>
    <row r="218" spans="1:11" ht="14.25">
      <c r="A218" s="59"/>
      <c r="B218" s="101"/>
      <c r="C218" s="57">
        <v>321</v>
      </c>
      <c r="D218" s="35" t="s">
        <v>415</v>
      </c>
      <c r="E218" s="67"/>
      <c r="F218" s="67">
        <v>90000</v>
      </c>
      <c r="G218" s="67">
        <v>90000</v>
      </c>
      <c r="H218" s="67">
        <v>90000</v>
      </c>
      <c r="I218" s="67"/>
      <c r="J218" s="72"/>
      <c r="K218" s="72"/>
    </row>
    <row r="219" spans="1:11" ht="14.25">
      <c r="A219" s="54"/>
      <c r="B219" s="101"/>
      <c r="C219" s="65">
        <v>322</v>
      </c>
      <c r="D219" s="73" t="s">
        <v>197</v>
      </c>
      <c r="E219" s="70"/>
      <c r="F219" s="70">
        <v>95700</v>
      </c>
      <c r="G219" s="70">
        <v>95700</v>
      </c>
      <c r="H219" s="70">
        <v>100700</v>
      </c>
      <c r="I219" s="70"/>
      <c r="J219" s="72"/>
      <c r="K219" s="72"/>
    </row>
    <row r="220" spans="1:11" ht="14.25">
      <c r="A220" s="54"/>
      <c r="B220" s="101"/>
      <c r="C220" s="65">
        <v>323</v>
      </c>
      <c r="D220" s="73" t="s">
        <v>245</v>
      </c>
      <c r="E220" s="70"/>
      <c r="F220" s="70">
        <v>244500</v>
      </c>
      <c r="G220" s="70">
        <v>244500</v>
      </c>
      <c r="H220" s="70">
        <v>234500</v>
      </c>
      <c r="I220" s="70"/>
      <c r="J220" s="72"/>
      <c r="K220" s="72"/>
    </row>
    <row r="221" spans="1:11" ht="14.25">
      <c r="A221" s="54"/>
      <c r="B221" s="101"/>
      <c r="C221" s="65">
        <v>329</v>
      </c>
      <c r="D221" s="73" t="s">
        <v>321</v>
      </c>
      <c r="E221" s="70"/>
      <c r="F221" s="70">
        <v>56800</v>
      </c>
      <c r="G221" s="70">
        <v>56800</v>
      </c>
      <c r="H221" s="70">
        <v>66800</v>
      </c>
      <c r="I221" s="70"/>
      <c r="J221" s="72"/>
      <c r="K221" s="72"/>
    </row>
    <row r="222" spans="1:11" ht="14.25">
      <c r="A222" s="54"/>
      <c r="B222" s="101"/>
      <c r="C222" s="65">
        <v>34</v>
      </c>
      <c r="D222" s="73" t="s">
        <v>284</v>
      </c>
      <c r="E222" s="70"/>
      <c r="F222" s="70">
        <f>F223</f>
        <v>30000</v>
      </c>
      <c r="G222" s="70">
        <f>G223</f>
        <v>30000</v>
      </c>
      <c r="H222" s="70">
        <f>H223</f>
        <v>20000</v>
      </c>
      <c r="I222" s="70"/>
      <c r="J222" s="72"/>
      <c r="K222" s="72"/>
    </row>
    <row r="223" spans="1:11" ht="14.25">
      <c r="A223" s="54"/>
      <c r="B223" s="101"/>
      <c r="C223" s="65">
        <v>343</v>
      </c>
      <c r="D223" s="73" t="s">
        <v>285</v>
      </c>
      <c r="E223" s="70"/>
      <c r="F223" s="70">
        <v>30000</v>
      </c>
      <c r="G223" s="70">
        <v>30000</v>
      </c>
      <c r="H223" s="70">
        <v>20000</v>
      </c>
      <c r="I223" s="70"/>
      <c r="J223" s="72"/>
      <c r="K223" s="72"/>
    </row>
    <row r="224" spans="1:11" ht="14.25">
      <c r="A224" s="59"/>
      <c r="B224" s="101" t="s">
        <v>151</v>
      </c>
      <c r="C224" s="57"/>
      <c r="D224" s="35" t="s">
        <v>799</v>
      </c>
      <c r="E224" s="38"/>
      <c r="F224" s="38">
        <f>F226</f>
        <v>35178.02</v>
      </c>
      <c r="G224" s="38">
        <f>G226</f>
        <v>35178.02</v>
      </c>
      <c r="H224" s="38">
        <f>H226</f>
        <v>0</v>
      </c>
      <c r="I224" s="38"/>
      <c r="J224" s="72"/>
      <c r="K224" s="72"/>
    </row>
    <row r="225" spans="1:11" ht="14.25">
      <c r="A225" s="59"/>
      <c r="B225" s="101"/>
      <c r="C225" s="57">
        <v>3</v>
      </c>
      <c r="D225" s="35" t="s">
        <v>396</v>
      </c>
      <c r="E225" s="38"/>
      <c r="F225" s="38">
        <f aca="true" t="shared" si="9" ref="F225:H226">F226</f>
        <v>35178.02</v>
      </c>
      <c r="G225" s="38">
        <f t="shared" si="9"/>
        <v>35178.02</v>
      </c>
      <c r="H225" s="38">
        <f t="shared" si="9"/>
        <v>0</v>
      </c>
      <c r="I225" s="38"/>
      <c r="J225" s="72"/>
      <c r="K225" s="72"/>
    </row>
    <row r="226" spans="1:11" ht="14.25">
      <c r="A226" s="59"/>
      <c r="B226" s="101"/>
      <c r="C226" s="57">
        <v>38</v>
      </c>
      <c r="D226" s="35" t="s">
        <v>420</v>
      </c>
      <c r="E226" s="38"/>
      <c r="F226" s="38">
        <f t="shared" si="9"/>
        <v>35178.02</v>
      </c>
      <c r="G226" s="38">
        <f t="shared" si="9"/>
        <v>35178.02</v>
      </c>
      <c r="H226" s="38">
        <f t="shared" si="9"/>
        <v>0</v>
      </c>
      <c r="I226" s="38"/>
      <c r="J226" s="72"/>
      <c r="K226" s="72"/>
    </row>
    <row r="227" spans="1:11" ht="14.25">
      <c r="A227" s="59"/>
      <c r="B227" s="101"/>
      <c r="C227" s="57">
        <v>385</v>
      </c>
      <c r="D227" s="35" t="s">
        <v>339</v>
      </c>
      <c r="E227" s="38"/>
      <c r="F227" s="38">
        <v>35178.02</v>
      </c>
      <c r="G227" s="38">
        <v>35178.02</v>
      </c>
      <c r="H227" s="38">
        <v>0</v>
      </c>
      <c r="I227" s="38"/>
      <c r="J227" s="72"/>
      <c r="K227" s="72"/>
    </row>
    <row r="228" spans="1:11" ht="14.25">
      <c r="A228" s="60"/>
      <c r="B228" s="101" t="s">
        <v>152</v>
      </c>
      <c r="C228" s="66"/>
      <c r="D228" s="73" t="s">
        <v>517</v>
      </c>
      <c r="E228" s="70"/>
      <c r="F228" s="70">
        <f>F230</f>
        <v>5000</v>
      </c>
      <c r="G228" s="70">
        <f>G230</f>
        <v>5000</v>
      </c>
      <c r="H228" s="70">
        <f>H230</f>
        <v>4000</v>
      </c>
      <c r="I228" s="70"/>
      <c r="J228" s="72"/>
      <c r="K228" s="72"/>
    </row>
    <row r="229" spans="1:11" ht="14.25">
      <c r="A229" s="60"/>
      <c r="B229" s="101"/>
      <c r="C229" s="79">
        <v>4</v>
      </c>
      <c r="D229" s="80" t="s">
        <v>807</v>
      </c>
      <c r="E229" s="70"/>
      <c r="F229" s="70">
        <f>F230</f>
        <v>5000</v>
      </c>
      <c r="G229" s="70">
        <f>G230</f>
        <v>5000</v>
      </c>
      <c r="H229" s="70">
        <f>H230</f>
        <v>4000</v>
      </c>
      <c r="I229" s="70"/>
      <c r="J229" s="72"/>
      <c r="K229" s="72"/>
    </row>
    <row r="230" spans="1:11" ht="14.25">
      <c r="A230" s="54"/>
      <c r="B230" s="101"/>
      <c r="C230" s="65">
        <v>42</v>
      </c>
      <c r="D230" s="73" t="s">
        <v>291</v>
      </c>
      <c r="E230" s="70"/>
      <c r="F230" s="70">
        <f>F232+F233</f>
        <v>5000</v>
      </c>
      <c r="G230" s="70">
        <f>G232+G233</f>
        <v>5000</v>
      </c>
      <c r="H230" s="70">
        <f>H232+H233</f>
        <v>4000</v>
      </c>
      <c r="I230" s="70"/>
      <c r="J230" s="72"/>
      <c r="K230" s="72"/>
    </row>
    <row r="231" spans="1:11" ht="14.25">
      <c r="A231" s="54"/>
      <c r="B231" s="101"/>
      <c r="C231" s="65"/>
      <c r="D231" s="73" t="s">
        <v>292</v>
      </c>
      <c r="E231" s="70"/>
      <c r="F231" s="70"/>
      <c r="G231" s="70"/>
      <c r="H231" s="70"/>
      <c r="I231" s="70"/>
      <c r="J231" s="72"/>
      <c r="K231" s="72"/>
    </row>
    <row r="232" spans="1:11" ht="14.25">
      <c r="A232" s="54"/>
      <c r="B232" s="101"/>
      <c r="C232" s="65">
        <v>422</v>
      </c>
      <c r="D232" s="73" t="s">
        <v>293</v>
      </c>
      <c r="E232" s="70"/>
      <c r="F232" s="70">
        <v>5000</v>
      </c>
      <c r="G232" s="70">
        <v>5000</v>
      </c>
      <c r="H232" s="70">
        <v>4000</v>
      </c>
      <c r="I232" s="70"/>
      <c r="J232" s="72"/>
      <c r="K232" s="72"/>
    </row>
    <row r="233" spans="1:11" ht="14.25">
      <c r="A233" s="60"/>
      <c r="B233" s="101"/>
      <c r="C233" s="79">
        <v>423</v>
      </c>
      <c r="D233" s="78" t="s">
        <v>447</v>
      </c>
      <c r="E233" s="70"/>
      <c r="F233" s="70">
        <v>0</v>
      </c>
      <c r="G233" s="70">
        <v>0</v>
      </c>
      <c r="H233" s="70">
        <v>0</v>
      </c>
      <c r="I233" s="70"/>
      <c r="J233" s="72"/>
      <c r="K233" s="72"/>
    </row>
    <row r="234" spans="1:11" ht="14.25">
      <c r="A234" s="60"/>
      <c r="B234" s="101"/>
      <c r="C234" s="66"/>
      <c r="D234" s="16"/>
      <c r="E234" s="74"/>
      <c r="F234" s="74" t="s">
        <v>755</v>
      </c>
      <c r="G234" s="74" t="s">
        <v>755</v>
      </c>
      <c r="H234" s="74" t="s">
        <v>755</v>
      </c>
      <c r="I234" s="74"/>
      <c r="J234" s="72"/>
      <c r="K234" s="72"/>
    </row>
    <row r="235" spans="1:11" ht="14.25">
      <c r="A235" s="60"/>
      <c r="B235" s="101"/>
      <c r="C235" s="66"/>
      <c r="D235" s="16" t="s">
        <v>755</v>
      </c>
      <c r="E235" s="74"/>
      <c r="F235" s="74"/>
      <c r="G235" s="74"/>
      <c r="H235" s="74"/>
      <c r="I235" s="74"/>
      <c r="J235" s="72"/>
      <c r="K235" s="72"/>
    </row>
    <row r="236" spans="1:11" ht="14.25">
      <c r="A236" s="54"/>
      <c r="B236" s="101" t="s">
        <v>801</v>
      </c>
      <c r="C236" s="65"/>
      <c r="D236" s="19" t="s">
        <v>461</v>
      </c>
      <c r="E236" s="70"/>
      <c r="F236" s="70">
        <f>F239+F254+F270+F263</f>
        <v>480905</v>
      </c>
      <c r="G236" s="70">
        <f>G239+G254+G270+G263</f>
        <v>480905</v>
      </c>
      <c r="H236" s="70">
        <f>H239+H254+H270+H263</f>
        <v>440260</v>
      </c>
      <c r="I236" s="70"/>
      <c r="J236" s="72"/>
      <c r="K236" s="72"/>
    </row>
    <row r="237" spans="1:11" ht="14.25">
      <c r="A237" s="54"/>
      <c r="B237" s="101"/>
      <c r="C237" s="65"/>
      <c r="D237" s="19" t="s">
        <v>902</v>
      </c>
      <c r="E237" s="70"/>
      <c r="F237" s="70"/>
      <c r="G237" s="70"/>
      <c r="H237" s="70"/>
      <c r="I237" s="70"/>
      <c r="J237" s="72"/>
      <c r="K237" s="72"/>
    </row>
    <row r="238" spans="1:11" ht="14.25">
      <c r="A238" s="54"/>
      <c r="B238" s="101"/>
      <c r="C238" s="65"/>
      <c r="D238" s="19" t="s">
        <v>40</v>
      </c>
      <c r="E238" s="70"/>
      <c r="F238" s="70"/>
      <c r="G238" s="70"/>
      <c r="H238" s="70"/>
      <c r="I238" s="70"/>
      <c r="J238" s="72"/>
      <c r="K238" s="72"/>
    </row>
    <row r="239" spans="1:11" ht="14.25">
      <c r="A239" s="54"/>
      <c r="B239" s="101" t="s">
        <v>803</v>
      </c>
      <c r="C239" s="65"/>
      <c r="D239" s="73" t="s">
        <v>802</v>
      </c>
      <c r="E239" s="70"/>
      <c r="F239" s="70">
        <f>F241+F246+F250</f>
        <v>459045</v>
      </c>
      <c r="G239" s="70">
        <f>G241+G246+G250</f>
        <v>459045</v>
      </c>
      <c r="H239" s="70">
        <f>H241+H246+H250</f>
        <v>418500</v>
      </c>
      <c r="I239" s="70"/>
      <c r="J239" s="72"/>
      <c r="K239" s="72"/>
    </row>
    <row r="240" spans="1:11" ht="14.25">
      <c r="A240" s="54"/>
      <c r="B240" s="101"/>
      <c r="C240" s="65"/>
      <c r="D240" s="73" t="s">
        <v>462</v>
      </c>
      <c r="E240" s="70"/>
      <c r="F240" s="70"/>
      <c r="G240" s="70"/>
      <c r="H240" s="70"/>
      <c r="I240" s="70"/>
      <c r="J240" s="72"/>
      <c r="K240" s="72"/>
    </row>
    <row r="241" spans="1:11" ht="14.25">
      <c r="A241" s="54"/>
      <c r="B241" s="101" t="s">
        <v>804</v>
      </c>
      <c r="C241" s="65"/>
      <c r="D241" s="73" t="s">
        <v>157</v>
      </c>
      <c r="E241" s="70"/>
      <c r="F241" s="70">
        <f>F243</f>
        <v>343545</v>
      </c>
      <c r="G241" s="70">
        <f>G243</f>
        <v>343545</v>
      </c>
      <c r="H241" s="70">
        <f>H243</f>
        <v>302500</v>
      </c>
      <c r="I241" s="70"/>
      <c r="J241" s="72"/>
      <c r="K241" s="72"/>
    </row>
    <row r="242" spans="1:11" ht="14.25">
      <c r="A242" s="54"/>
      <c r="B242" s="101"/>
      <c r="C242" s="65"/>
      <c r="D242" s="73" t="s">
        <v>156</v>
      </c>
      <c r="E242" s="70"/>
      <c r="F242" s="70"/>
      <c r="G242" s="70"/>
      <c r="H242" s="70"/>
      <c r="I242" s="70"/>
      <c r="J242" s="72"/>
      <c r="K242" s="72"/>
    </row>
    <row r="243" spans="1:11" ht="14.25">
      <c r="A243" s="54"/>
      <c r="B243" s="101"/>
      <c r="C243" s="65">
        <v>3</v>
      </c>
      <c r="D243" s="73" t="s">
        <v>805</v>
      </c>
      <c r="E243" s="70"/>
      <c r="F243" s="70">
        <f aca="true" t="shared" si="10" ref="F243:H244">F244</f>
        <v>343545</v>
      </c>
      <c r="G243" s="70">
        <f t="shared" si="10"/>
        <v>343545</v>
      </c>
      <c r="H243" s="70">
        <f t="shared" si="10"/>
        <v>302500</v>
      </c>
      <c r="I243" s="70"/>
      <c r="J243" s="72"/>
      <c r="K243" s="72"/>
    </row>
    <row r="244" spans="1:11" ht="14.25">
      <c r="A244" s="54"/>
      <c r="B244" s="101"/>
      <c r="C244" s="65">
        <v>38</v>
      </c>
      <c r="D244" s="73" t="s">
        <v>419</v>
      </c>
      <c r="E244" s="70"/>
      <c r="F244" s="70">
        <f t="shared" si="10"/>
        <v>343545</v>
      </c>
      <c r="G244" s="70">
        <f t="shared" si="10"/>
        <v>343545</v>
      </c>
      <c r="H244" s="70">
        <f t="shared" si="10"/>
        <v>302500</v>
      </c>
      <c r="I244" s="70"/>
      <c r="J244" s="72"/>
      <c r="K244" s="72"/>
    </row>
    <row r="245" spans="1:11" ht="14.25">
      <c r="A245" s="54"/>
      <c r="B245" s="101"/>
      <c r="C245" s="65">
        <v>381</v>
      </c>
      <c r="D245" s="73" t="s">
        <v>296</v>
      </c>
      <c r="E245" s="70"/>
      <c r="F245" s="70">
        <v>343545</v>
      </c>
      <c r="G245" s="70">
        <v>343545</v>
      </c>
      <c r="H245" s="70">
        <v>302500</v>
      </c>
      <c r="I245" s="70"/>
      <c r="J245" s="72"/>
      <c r="K245" s="72"/>
    </row>
    <row r="246" spans="1:11" s="2" customFormat="1" ht="15">
      <c r="A246" s="54"/>
      <c r="B246" s="101" t="s">
        <v>809</v>
      </c>
      <c r="C246" s="65"/>
      <c r="D246" s="73" t="s">
        <v>808</v>
      </c>
      <c r="E246" s="70"/>
      <c r="F246" s="70">
        <f aca="true" t="shared" si="11" ref="F246:H247">F247</f>
        <v>107900</v>
      </c>
      <c r="G246" s="70">
        <f t="shared" si="11"/>
        <v>107900</v>
      </c>
      <c r="H246" s="70">
        <f t="shared" si="11"/>
        <v>78000</v>
      </c>
      <c r="I246" s="70"/>
      <c r="J246" s="72"/>
      <c r="K246" s="72"/>
    </row>
    <row r="247" spans="1:11" ht="14.25">
      <c r="A247" s="60"/>
      <c r="B247" s="101"/>
      <c r="C247" s="65">
        <v>3</v>
      </c>
      <c r="D247" s="73" t="s">
        <v>805</v>
      </c>
      <c r="E247" s="70"/>
      <c r="F247" s="70">
        <f t="shared" si="11"/>
        <v>107900</v>
      </c>
      <c r="G247" s="70">
        <f t="shared" si="11"/>
        <v>107900</v>
      </c>
      <c r="H247" s="70">
        <f t="shared" si="11"/>
        <v>78000</v>
      </c>
      <c r="I247" s="70"/>
      <c r="J247" s="72"/>
      <c r="K247" s="72"/>
    </row>
    <row r="248" spans="1:11" ht="14.25">
      <c r="A248" s="60"/>
      <c r="B248" s="101"/>
      <c r="C248" s="65">
        <v>36</v>
      </c>
      <c r="D248" s="73" t="s">
        <v>753</v>
      </c>
      <c r="E248" s="70"/>
      <c r="F248" s="70">
        <f>F249</f>
        <v>107900</v>
      </c>
      <c r="G248" s="70">
        <f>G249</f>
        <v>107900</v>
      </c>
      <c r="H248" s="70">
        <f>H249</f>
        <v>78000</v>
      </c>
      <c r="I248" s="70"/>
      <c r="J248" s="72"/>
      <c r="K248" s="72"/>
    </row>
    <row r="249" spans="1:11" ht="14.25">
      <c r="A249" s="60"/>
      <c r="B249" s="101"/>
      <c r="C249" s="65">
        <v>363</v>
      </c>
      <c r="D249" s="73" t="s">
        <v>754</v>
      </c>
      <c r="E249" s="70"/>
      <c r="F249" s="70">
        <v>107900</v>
      </c>
      <c r="G249" s="70">
        <v>107900</v>
      </c>
      <c r="H249" s="70">
        <v>78000</v>
      </c>
      <c r="I249" s="70"/>
      <c r="J249" s="72"/>
      <c r="K249" s="72"/>
    </row>
    <row r="250" spans="1:11" ht="14.25">
      <c r="A250" s="60"/>
      <c r="B250" s="101" t="s">
        <v>817</v>
      </c>
      <c r="C250" s="66"/>
      <c r="D250" s="73" t="s">
        <v>818</v>
      </c>
      <c r="E250" s="70"/>
      <c r="F250" s="70">
        <f>F251</f>
        <v>7600</v>
      </c>
      <c r="G250" s="70">
        <f>G251</f>
        <v>7600</v>
      </c>
      <c r="H250" s="70">
        <f>H251</f>
        <v>38000</v>
      </c>
      <c r="I250" s="70"/>
      <c r="J250" s="72"/>
      <c r="K250" s="72"/>
    </row>
    <row r="251" spans="1:11" ht="14.25">
      <c r="A251" s="60"/>
      <c r="B251" s="101"/>
      <c r="C251" s="65">
        <v>4</v>
      </c>
      <c r="D251" s="73" t="s">
        <v>814</v>
      </c>
      <c r="E251" s="70"/>
      <c r="F251" s="70">
        <f aca="true" t="shared" si="12" ref="F251:H252">F252</f>
        <v>7600</v>
      </c>
      <c r="G251" s="70">
        <f t="shared" si="12"/>
        <v>7600</v>
      </c>
      <c r="H251" s="70">
        <f t="shared" si="12"/>
        <v>38000</v>
      </c>
      <c r="I251" s="70"/>
      <c r="J251" s="72"/>
      <c r="K251" s="72"/>
    </row>
    <row r="252" spans="1:11" ht="14.25">
      <c r="A252" s="60"/>
      <c r="B252" s="101"/>
      <c r="C252" s="65">
        <v>42</v>
      </c>
      <c r="D252" s="73" t="s">
        <v>815</v>
      </c>
      <c r="E252" s="70"/>
      <c r="F252" s="70">
        <f t="shared" si="12"/>
        <v>7600</v>
      </c>
      <c r="G252" s="70">
        <f t="shared" si="12"/>
        <v>7600</v>
      </c>
      <c r="H252" s="70">
        <f t="shared" si="12"/>
        <v>38000</v>
      </c>
      <c r="I252" s="70"/>
      <c r="J252" s="72"/>
      <c r="K252" s="72"/>
    </row>
    <row r="253" spans="1:11" ht="14.25">
      <c r="A253" s="60"/>
      <c r="B253" s="101"/>
      <c r="C253" s="65">
        <v>422</v>
      </c>
      <c r="D253" s="73" t="s">
        <v>293</v>
      </c>
      <c r="E253" s="70"/>
      <c r="F253" s="70">
        <v>7600</v>
      </c>
      <c r="G253" s="70">
        <v>7600</v>
      </c>
      <c r="H253" s="70">
        <v>38000</v>
      </c>
      <c r="I253" s="70"/>
      <c r="J253" s="72"/>
      <c r="K253" s="72"/>
    </row>
    <row r="254" spans="1:11" ht="14.25">
      <c r="A254" s="54"/>
      <c r="B254" s="101" t="s">
        <v>810</v>
      </c>
      <c r="C254" s="65"/>
      <c r="D254" s="73" t="s">
        <v>816</v>
      </c>
      <c r="E254" s="70"/>
      <c r="F254" s="70">
        <f>F258</f>
        <v>5000</v>
      </c>
      <c r="G254" s="70">
        <f>G258</f>
        <v>5000</v>
      </c>
      <c r="H254" s="70">
        <f>H258</f>
        <v>5000</v>
      </c>
      <c r="I254" s="70"/>
      <c r="J254" s="72"/>
      <c r="K254" s="72"/>
    </row>
    <row r="255" spans="1:11" ht="14.25">
      <c r="A255" s="54"/>
      <c r="B255" s="101" t="s">
        <v>813</v>
      </c>
      <c r="C255" s="65"/>
      <c r="D255" s="73" t="s">
        <v>811</v>
      </c>
      <c r="E255" s="70"/>
      <c r="F255" s="70">
        <f>F258</f>
        <v>5000</v>
      </c>
      <c r="G255" s="70">
        <f>G258</f>
        <v>5000</v>
      </c>
      <c r="H255" s="70">
        <f>H258</f>
        <v>5000</v>
      </c>
      <c r="I255" s="70"/>
      <c r="J255" s="72"/>
      <c r="K255" s="72"/>
    </row>
    <row r="256" spans="1:11" ht="14.25">
      <c r="A256" s="54"/>
      <c r="B256" s="101"/>
      <c r="C256" s="65"/>
      <c r="D256" s="73" t="s">
        <v>812</v>
      </c>
      <c r="E256" s="70"/>
      <c r="F256" s="70"/>
      <c r="G256" s="70"/>
      <c r="H256" s="70"/>
      <c r="I256" s="70"/>
      <c r="J256" s="72"/>
      <c r="K256" s="72"/>
    </row>
    <row r="257" spans="1:11" ht="14.25">
      <c r="A257" s="54"/>
      <c r="B257" s="101"/>
      <c r="C257" s="65">
        <v>3</v>
      </c>
      <c r="D257" s="73" t="s">
        <v>396</v>
      </c>
      <c r="E257" s="70"/>
      <c r="F257" s="70">
        <f aca="true" t="shared" si="13" ref="F257:H258">F258</f>
        <v>5000</v>
      </c>
      <c r="G257" s="70">
        <f t="shared" si="13"/>
        <v>5000</v>
      </c>
      <c r="H257" s="70">
        <f t="shared" si="13"/>
        <v>5000</v>
      </c>
      <c r="I257" s="70"/>
      <c r="J257" s="72"/>
      <c r="K257" s="72"/>
    </row>
    <row r="258" spans="1:11" ht="14.25">
      <c r="A258" s="54"/>
      <c r="B258" s="101"/>
      <c r="C258" s="65">
        <v>32</v>
      </c>
      <c r="D258" s="73" t="s">
        <v>196</v>
      </c>
      <c r="E258" s="70"/>
      <c r="F258" s="70">
        <f t="shared" si="13"/>
        <v>5000</v>
      </c>
      <c r="G258" s="70">
        <f t="shared" si="13"/>
        <v>5000</v>
      </c>
      <c r="H258" s="70">
        <f t="shared" si="13"/>
        <v>5000</v>
      </c>
      <c r="I258" s="70"/>
      <c r="J258" s="72"/>
      <c r="K258" s="72" t="s">
        <v>755</v>
      </c>
    </row>
    <row r="259" spans="1:11" ht="14.25">
      <c r="A259" s="54"/>
      <c r="B259" s="101"/>
      <c r="C259" s="65">
        <v>322</v>
      </c>
      <c r="D259" s="73" t="s">
        <v>197</v>
      </c>
      <c r="E259" s="70"/>
      <c r="F259" s="70">
        <v>5000</v>
      </c>
      <c r="G259" s="70">
        <v>5000</v>
      </c>
      <c r="H259" s="70">
        <v>5000</v>
      </c>
      <c r="I259" s="70"/>
      <c r="J259" s="72"/>
      <c r="K259" s="72"/>
    </row>
    <row r="260" spans="1:11" ht="14.25">
      <c r="A260" s="60"/>
      <c r="B260" s="101"/>
      <c r="C260" s="66"/>
      <c r="D260" s="80" t="s">
        <v>87</v>
      </c>
      <c r="E260" s="69"/>
      <c r="F260" s="69"/>
      <c r="G260" s="69"/>
      <c r="H260" s="69"/>
      <c r="I260" s="69"/>
      <c r="J260" s="72"/>
      <c r="K260" s="72"/>
    </row>
    <row r="261" spans="1:11" ht="14.25">
      <c r="A261" s="60"/>
      <c r="B261" s="101"/>
      <c r="C261" s="66"/>
      <c r="D261" s="80" t="s">
        <v>88</v>
      </c>
      <c r="E261" s="69"/>
      <c r="F261" s="69"/>
      <c r="G261" s="69"/>
      <c r="H261" s="69"/>
      <c r="I261" s="69"/>
      <c r="J261" s="72" t="s">
        <v>755</v>
      </c>
      <c r="K261" s="72" t="s">
        <v>755</v>
      </c>
    </row>
    <row r="262" spans="1:11" ht="14.25">
      <c r="A262" s="60"/>
      <c r="B262" s="101"/>
      <c r="C262" s="66"/>
      <c r="D262" s="80" t="s">
        <v>40</v>
      </c>
      <c r="E262" s="69"/>
      <c r="F262" s="69"/>
      <c r="G262" s="69"/>
      <c r="H262" s="69"/>
      <c r="I262" s="69"/>
      <c r="J262" s="72"/>
      <c r="K262" s="72"/>
    </row>
    <row r="263" spans="1:11" ht="14.25">
      <c r="A263" s="60"/>
      <c r="B263" s="101" t="s">
        <v>85</v>
      </c>
      <c r="C263" s="66"/>
      <c r="D263" s="80" t="s">
        <v>933</v>
      </c>
      <c r="E263" s="70"/>
      <c r="F263" s="70">
        <f>F264</f>
        <v>2100</v>
      </c>
      <c r="G263" s="70">
        <f>G264</f>
        <v>2100</v>
      </c>
      <c r="H263" s="70">
        <f>H264</f>
        <v>2000</v>
      </c>
      <c r="I263" s="69"/>
      <c r="J263" s="72"/>
      <c r="K263" s="72"/>
    </row>
    <row r="264" spans="1:11" ht="14.25">
      <c r="A264" s="60"/>
      <c r="B264" s="101" t="s">
        <v>86</v>
      </c>
      <c r="C264" s="66"/>
      <c r="D264" s="80" t="s">
        <v>831</v>
      </c>
      <c r="E264" s="70"/>
      <c r="F264" s="70">
        <f>F266</f>
        <v>2100</v>
      </c>
      <c r="G264" s="70">
        <f>G266</f>
        <v>2100</v>
      </c>
      <c r="H264" s="70">
        <f>H266</f>
        <v>2000</v>
      </c>
      <c r="I264" s="70"/>
      <c r="J264" s="72"/>
      <c r="K264" s="72"/>
    </row>
    <row r="265" spans="1:11" ht="14.25">
      <c r="A265" s="60"/>
      <c r="B265" s="101"/>
      <c r="C265" s="66"/>
      <c r="D265" s="80" t="s">
        <v>832</v>
      </c>
      <c r="E265" s="70"/>
      <c r="F265" s="70"/>
      <c r="G265" s="70"/>
      <c r="H265" s="70"/>
      <c r="I265" s="70"/>
      <c r="J265" s="72"/>
      <c r="K265" s="72"/>
    </row>
    <row r="266" spans="1:11" ht="14.25">
      <c r="A266" s="60"/>
      <c r="B266" s="101"/>
      <c r="C266" s="65">
        <v>3</v>
      </c>
      <c r="D266" s="73" t="s">
        <v>396</v>
      </c>
      <c r="E266" s="70"/>
      <c r="F266" s="70">
        <v>2100</v>
      </c>
      <c r="G266" s="70">
        <v>2100</v>
      </c>
      <c r="H266" s="70">
        <f>H268</f>
        <v>2000</v>
      </c>
      <c r="I266" s="70"/>
      <c r="J266" s="72"/>
      <c r="K266" s="72"/>
    </row>
    <row r="267" spans="1:11" ht="14.25">
      <c r="A267" s="60"/>
      <c r="B267" s="101"/>
      <c r="C267" s="65">
        <v>36</v>
      </c>
      <c r="D267" s="73" t="s">
        <v>924</v>
      </c>
      <c r="E267" s="70"/>
      <c r="F267" s="70"/>
      <c r="G267" s="70"/>
      <c r="H267" s="70"/>
      <c r="I267" s="70"/>
      <c r="J267" s="72"/>
      <c r="K267" s="72"/>
    </row>
    <row r="268" spans="1:11" ht="14.25">
      <c r="A268" s="60"/>
      <c r="B268" s="101"/>
      <c r="C268" s="65"/>
      <c r="D268" s="73" t="s">
        <v>898</v>
      </c>
      <c r="E268" s="70"/>
      <c r="F268" s="70">
        <f>F269</f>
        <v>1500</v>
      </c>
      <c r="G268" s="70">
        <f>G269</f>
        <v>1500</v>
      </c>
      <c r="H268" s="70">
        <f>H269</f>
        <v>2000</v>
      </c>
      <c r="I268" s="70"/>
      <c r="J268" s="72"/>
      <c r="K268" s="72"/>
    </row>
    <row r="269" spans="1:11" ht="14.25">
      <c r="A269" s="60"/>
      <c r="B269" s="101"/>
      <c r="C269" s="65">
        <v>363</v>
      </c>
      <c r="D269" s="73" t="s">
        <v>934</v>
      </c>
      <c r="E269" s="70"/>
      <c r="F269" s="70">
        <v>1500</v>
      </c>
      <c r="G269" s="70">
        <v>1500</v>
      </c>
      <c r="H269" s="70">
        <v>2000</v>
      </c>
      <c r="I269" s="70"/>
      <c r="J269" s="72"/>
      <c r="K269" s="72" t="s">
        <v>755</v>
      </c>
    </row>
    <row r="270" spans="1:11" ht="14.25">
      <c r="A270" s="60"/>
      <c r="B270" s="101" t="s">
        <v>56</v>
      </c>
      <c r="C270" s="66"/>
      <c r="D270" s="80" t="s">
        <v>57</v>
      </c>
      <c r="E270" s="113"/>
      <c r="F270" s="70">
        <f>F272</f>
        <v>14760</v>
      </c>
      <c r="G270" s="70">
        <f>G272</f>
        <v>14760</v>
      </c>
      <c r="H270" s="70">
        <f>H272</f>
        <v>14760</v>
      </c>
      <c r="I270" s="70"/>
      <c r="J270" s="72"/>
      <c r="K270" s="72"/>
    </row>
    <row r="271" spans="1:11" ht="14.25">
      <c r="A271" s="60"/>
      <c r="B271" s="101" t="s">
        <v>58</v>
      </c>
      <c r="C271" s="66"/>
      <c r="D271" s="80" t="s">
        <v>60</v>
      </c>
      <c r="E271" s="69"/>
      <c r="F271" s="69"/>
      <c r="G271" s="69"/>
      <c r="H271" s="69"/>
      <c r="I271" s="69"/>
      <c r="J271" s="72"/>
      <c r="K271" s="72"/>
    </row>
    <row r="272" spans="1:11" ht="14.25">
      <c r="A272" s="60"/>
      <c r="B272" s="101"/>
      <c r="C272" s="66"/>
      <c r="D272" s="80" t="s">
        <v>59</v>
      </c>
      <c r="E272" s="70"/>
      <c r="F272" s="70">
        <f>F273</f>
        <v>14760</v>
      </c>
      <c r="G272" s="70">
        <f>G273</f>
        <v>14760</v>
      </c>
      <c r="H272" s="70">
        <f>H273</f>
        <v>14760</v>
      </c>
      <c r="I272" s="70"/>
      <c r="J272" s="72"/>
      <c r="K272" s="72"/>
    </row>
    <row r="273" spans="1:11" ht="14.25">
      <c r="A273" s="60"/>
      <c r="B273" s="101"/>
      <c r="C273" s="65">
        <v>4</v>
      </c>
      <c r="D273" s="73" t="s">
        <v>814</v>
      </c>
      <c r="E273" s="70"/>
      <c r="F273" s="70">
        <f aca="true" t="shared" si="14" ref="F273:H274">F274</f>
        <v>14760</v>
      </c>
      <c r="G273" s="70">
        <f t="shared" si="14"/>
        <v>14760</v>
      </c>
      <c r="H273" s="70">
        <f>H276</f>
        <v>14760</v>
      </c>
      <c r="I273" s="70"/>
      <c r="J273" s="72"/>
      <c r="K273" s="72"/>
    </row>
    <row r="274" spans="1:11" ht="14.25">
      <c r="A274" s="60"/>
      <c r="B274" s="101"/>
      <c r="C274" s="79">
        <v>41</v>
      </c>
      <c r="D274" s="80" t="s">
        <v>815</v>
      </c>
      <c r="E274" s="70"/>
      <c r="F274" s="70">
        <f t="shared" si="14"/>
        <v>14760</v>
      </c>
      <c r="G274" s="70">
        <f t="shared" si="14"/>
        <v>14760</v>
      </c>
      <c r="H274" s="70">
        <f t="shared" si="14"/>
        <v>0</v>
      </c>
      <c r="I274" s="70"/>
      <c r="J274" s="72"/>
      <c r="K274" s="72"/>
    </row>
    <row r="275" spans="1:11" ht="14.25">
      <c r="A275" s="60"/>
      <c r="B275" s="101"/>
      <c r="C275" s="79">
        <v>412</v>
      </c>
      <c r="D275" s="80" t="s">
        <v>743</v>
      </c>
      <c r="E275" s="70"/>
      <c r="F275" s="70">
        <v>14760</v>
      </c>
      <c r="G275" s="70">
        <v>14760</v>
      </c>
      <c r="H275" s="70">
        <v>0</v>
      </c>
      <c r="I275" s="70"/>
      <c r="J275" s="72"/>
      <c r="K275" s="72"/>
    </row>
    <row r="276" spans="1:11" ht="14.25">
      <c r="A276" s="60"/>
      <c r="B276" s="101"/>
      <c r="C276" s="65">
        <v>42</v>
      </c>
      <c r="D276" s="73" t="s">
        <v>815</v>
      </c>
      <c r="E276" s="70"/>
      <c r="F276" s="70">
        <f>F277</f>
        <v>0</v>
      </c>
      <c r="G276" s="70">
        <f>G277</f>
        <v>0</v>
      </c>
      <c r="H276" s="70">
        <f>H277</f>
        <v>14760</v>
      </c>
      <c r="I276" s="70"/>
      <c r="J276" s="72"/>
      <c r="K276" s="72"/>
    </row>
    <row r="277" spans="1:11" ht="14.25">
      <c r="A277" s="60"/>
      <c r="B277" s="101"/>
      <c r="C277" s="65">
        <v>426</v>
      </c>
      <c r="D277" s="73" t="s">
        <v>884</v>
      </c>
      <c r="E277" s="70"/>
      <c r="F277" s="70">
        <v>0</v>
      </c>
      <c r="G277" s="70">
        <v>0</v>
      </c>
      <c r="H277" s="70">
        <v>14760</v>
      </c>
      <c r="I277" s="70"/>
      <c r="J277" s="72"/>
      <c r="K277" s="72"/>
    </row>
    <row r="278" spans="1:11" ht="14.25">
      <c r="A278" s="60"/>
      <c r="B278" s="101"/>
      <c r="C278" s="79"/>
      <c r="D278" s="80"/>
      <c r="E278" s="70"/>
      <c r="F278" s="70"/>
      <c r="G278" s="70"/>
      <c r="H278" s="70"/>
      <c r="I278" s="70"/>
      <c r="J278" s="72"/>
      <c r="K278" s="72"/>
    </row>
    <row r="279" spans="1:11" ht="14.25">
      <c r="A279" s="60"/>
      <c r="B279" s="101"/>
      <c r="C279" s="79"/>
      <c r="D279" s="80"/>
      <c r="E279" s="70"/>
      <c r="F279" s="70"/>
      <c r="G279" s="70"/>
      <c r="H279" s="70"/>
      <c r="I279" s="70"/>
      <c r="J279" s="72"/>
      <c r="K279" s="72"/>
    </row>
    <row r="280" spans="1:11" ht="14.25">
      <c r="A280" s="54"/>
      <c r="B280" s="101" t="s">
        <v>819</v>
      </c>
      <c r="C280" s="65"/>
      <c r="D280" s="19" t="s">
        <v>463</v>
      </c>
      <c r="E280" s="70"/>
      <c r="F280" s="70">
        <f>F283+F298+F306</f>
        <v>440000</v>
      </c>
      <c r="G280" s="70">
        <f>G283+G298+G306</f>
        <v>440000</v>
      </c>
      <c r="H280" s="70">
        <f>H283+H298+H306+H324</f>
        <v>462000</v>
      </c>
      <c r="I280" s="70"/>
      <c r="J280" s="72"/>
      <c r="K280" s="72"/>
    </row>
    <row r="281" spans="1:11" ht="14.25">
      <c r="A281" s="54"/>
      <c r="B281" s="101"/>
      <c r="C281" s="65"/>
      <c r="D281" s="19" t="s">
        <v>903</v>
      </c>
      <c r="E281" s="70"/>
      <c r="F281" s="70"/>
      <c r="G281" s="70"/>
      <c r="H281" s="70"/>
      <c r="I281" s="70"/>
      <c r="J281" s="72"/>
      <c r="K281" s="72"/>
    </row>
    <row r="282" spans="1:11" ht="14.25">
      <c r="A282" s="54"/>
      <c r="B282" s="101"/>
      <c r="C282" s="65"/>
      <c r="D282" s="19" t="s">
        <v>40</v>
      </c>
      <c r="E282" s="70"/>
      <c r="F282" s="70"/>
      <c r="G282" s="70"/>
      <c r="H282" s="70"/>
      <c r="I282" s="70"/>
      <c r="J282" s="72"/>
      <c r="K282" s="72"/>
    </row>
    <row r="283" spans="1:11" s="2" customFormat="1" ht="15">
      <c r="A283" s="54"/>
      <c r="B283" s="101" t="s">
        <v>820</v>
      </c>
      <c r="C283" s="65"/>
      <c r="D283" s="73" t="s">
        <v>4</v>
      </c>
      <c r="E283" s="70"/>
      <c r="F283" s="70">
        <f>F284+F288+F293</f>
        <v>115000</v>
      </c>
      <c r="G283" s="70">
        <f>G284+G288+G293</f>
        <v>115000</v>
      </c>
      <c r="H283" s="70">
        <f>H284+H288+H293</f>
        <v>99000</v>
      </c>
      <c r="I283" s="70"/>
      <c r="J283" s="72"/>
      <c r="K283" s="72"/>
    </row>
    <row r="284" spans="1:11" s="2" customFormat="1" ht="15">
      <c r="A284" s="54"/>
      <c r="B284" s="101" t="s">
        <v>0</v>
      </c>
      <c r="C284" s="65"/>
      <c r="D284" s="73" t="s">
        <v>3</v>
      </c>
      <c r="E284" s="70"/>
      <c r="F284" s="70">
        <f aca="true" t="shared" si="15" ref="F284:H286">F285</f>
        <v>4000</v>
      </c>
      <c r="G284" s="70">
        <f t="shared" si="15"/>
        <v>4000</v>
      </c>
      <c r="H284" s="70">
        <f t="shared" si="15"/>
        <v>4000</v>
      </c>
      <c r="I284" s="70"/>
      <c r="J284" s="72"/>
      <c r="K284" s="72"/>
    </row>
    <row r="285" spans="1:11" s="2" customFormat="1" ht="15">
      <c r="A285" s="54"/>
      <c r="B285" s="101"/>
      <c r="C285" s="65">
        <v>3</v>
      </c>
      <c r="D285" s="73" t="s">
        <v>396</v>
      </c>
      <c r="E285" s="70"/>
      <c r="F285" s="70">
        <f t="shared" si="15"/>
        <v>4000</v>
      </c>
      <c r="G285" s="70">
        <f t="shared" si="15"/>
        <v>4000</v>
      </c>
      <c r="H285" s="70">
        <f t="shared" si="15"/>
        <v>4000</v>
      </c>
      <c r="I285" s="70"/>
      <c r="J285" s="72"/>
      <c r="K285" s="72"/>
    </row>
    <row r="286" spans="1:11" s="2" customFormat="1" ht="15">
      <c r="A286" s="54"/>
      <c r="B286" s="101"/>
      <c r="C286" s="65">
        <v>32</v>
      </c>
      <c r="D286" s="73" t="s">
        <v>196</v>
      </c>
      <c r="E286" s="70"/>
      <c r="F286" s="70">
        <f t="shared" si="15"/>
        <v>4000</v>
      </c>
      <c r="G286" s="70">
        <f t="shared" si="15"/>
        <v>4000</v>
      </c>
      <c r="H286" s="70">
        <f t="shared" si="15"/>
        <v>4000</v>
      </c>
      <c r="I286" s="70"/>
      <c r="J286" s="72"/>
      <c r="K286" s="72"/>
    </row>
    <row r="287" spans="1:11" s="2" customFormat="1" ht="15">
      <c r="A287" s="54"/>
      <c r="B287" s="101"/>
      <c r="C287" s="65">
        <v>323</v>
      </c>
      <c r="D287" s="73" t="s">
        <v>245</v>
      </c>
      <c r="E287" s="70"/>
      <c r="F287" s="70">
        <v>4000</v>
      </c>
      <c r="G287" s="70">
        <v>4000</v>
      </c>
      <c r="H287" s="70">
        <v>4000</v>
      </c>
      <c r="I287" s="70"/>
      <c r="J287" s="72"/>
      <c r="K287" s="72"/>
    </row>
    <row r="288" spans="1:11" ht="14.25">
      <c r="A288" s="60"/>
      <c r="B288" s="101" t="s">
        <v>1</v>
      </c>
      <c r="C288" s="65"/>
      <c r="D288" s="73" t="s">
        <v>173</v>
      </c>
      <c r="E288" s="70"/>
      <c r="F288" s="70">
        <f>F291</f>
        <v>91000</v>
      </c>
      <c r="G288" s="70">
        <f>G291</f>
        <v>91000</v>
      </c>
      <c r="H288" s="70">
        <f>H291</f>
        <v>75000</v>
      </c>
      <c r="I288" s="70"/>
      <c r="J288" s="72"/>
      <c r="K288" s="72"/>
    </row>
    <row r="289" spans="1:11" ht="14.25">
      <c r="A289" s="60"/>
      <c r="B289" s="101"/>
      <c r="C289" s="65"/>
      <c r="D289" s="73" t="s">
        <v>174</v>
      </c>
      <c r="E289" s="70"/>
      <c r="F289" s="70"/>
      <c r="G289" s="70"/>
      <c r="H289" s="70"/>
      <c r="I289" s="70"/>
      <c r="J289" s="72"/>
      <c r="K289" s="72"/>
    </row>
    <row r="290" spans="1:11" ht="14.25">
      <c r="A290" s="60"/>
      <c r="B290" s="101"/>
      <c r="C290" s="65">
        <v>3</v>
      </c>
      <c r="D290" s="73" t="s">
        <v>396</v>
      </c>
      <c r="E290" s="70"/>
      <c r="F290" s="70">
        <f aca="true" t="shared" si="16" ref="F290:H291">F291</f>
        <v>91000</v>
      </c>
      <c r="G290" s="70">
        <f t="shared" si="16"/>
        <v>91000</v>
      </c>
      <c r="H290" s="70">
        <f t="shared" si="16"/>
        <v>75000</v>
      </c>
      <c r="I290" s="70"/>
      <c r="J290" s="72"/>
      <c r="K290" s="72"/>
    </row>
    <row r="291" spans="1:11" ht="14.25">
      <c r="A291" s="60"/>
      <c r="B291" s="101"/>
      <c r="C291" s="65">
        <v>32</v>
      </c>
      <c r="D291" s="73" t="s">
        <v>438</v>
      </c>
      <c r="E291" s="70"/>
      <c r="F291" s="70">
        <f t="shared" si="16"/>
        <v>91000</v>
      </c>
      <c r="G291" s="70">
        <f t="shared" si="16"/>
        <v>91000</v>
      </c>
      <c r="H291" s="70">
        <f t="shared" si="16"/>
        <v>75000</v>
      </c>
      <c r="I291" s="70"/>
      <c r="J291" s="72"/>
      <c r="K291" s="72"/>
    </row>
    <row r="292" spans="1:11" ht="14.25">
      <c r="A292" s="60"/>
      <c r="B292" s="101"/>
      <c r="C292" s="65">
        <v>323</v>
      </c>
      <c r="D292" s="73" t="s">
        <v>245</v>
      </c>
      <c r="E292" s="70"/>
      <c r="F292" s="70">
        <v>91000</v>
      </c>
      <c r="G292" s="70">
        <v>91000</v>
      </c>
      <c r="H292" s="70">
        <v>75000</v>
      </c>
      <c r="I292" s="70"/>
      <c r="J292" s="72"/>
      <c r="K292" s="72"/>
    </row>
    <row r="293" spans="1:11" ht="14.25">
      <c r="A293" s="54"/>
      <c r="B293" s="101" t="s">
        <v>171</v>
      </c>
      <c r="C293" s="65"/>
      <c r="D293" s="73" t="s">
        <v>172</v>
      </c>
      <c r="E293" s="70"/>
      <c r="F293" s="70">
        <f aca="true" t="shared" si="17" ref="F293:H294">F294</f>
        <v>20000</v>
      </c>
      <c r="G293" s="70">
        <f t="shared" si="17"/>
        <v>20000</v>
      </c>
      <c r="H293" s="70">
        <f t="shared" si="17"/>
        <v>20000</v>
      </c>
      <c r="I293" s="70"/>
      <c r="J293" s="72"/>
      <c r="K293" s="72"/>
    </row>
    <row r="294" spans="1:11" ht="14.25">
      <c r="A294" s="54"/>
      <c r="B294" s="101"/>
      <c r="C294" s="65">
        <v>3</v>
      </c>
      <c r="D294" s="73" t="s">
        <v>396</v>
      </c>
      <c r="E294" s="70"/>
      <c r="F294" s="70">
        <f t="shared" si="17"/>
        <v>20000</v>
      </c>
      <c r="G294" s="70">
        <f t="shared" si="17"/>
        <v>20000</v>
      </c>
      <c r="H294" s="70">
        <f t="shared" si="17"/>
        <v>20000</v>
      </c>
      <c r="I294" s="70"/>
      <c r="J294" s="72"/>
      <c r="K294" s="72"/>
    </row>
    <row r="295" spans="1:11" ht="14.25">
      <c r="A295" s="54"/>
      <c r="B295" s="101"/>
      <c r="C295" s="65">
        <v>35</v>
      </c>
      <c r="D295" s="73" t="s">
        <v>760</v>
      </c>
      <c r="E295" s="70"/>
      <c r="F295" s="70">
        <f>F297</f>
        <v>20000</v>
      </c>
      <c r="G295" s="70">
        <f>G297</f>
        <v>20000</v>
      </c>
      <c r="H295" s="70">
        <f>H297</f>
        <v>20000</v>
      </c>
      <c r="I295" s="70"/>
      <c r="J295" s="72"/>
      <c r="K295" s="72"/>
    </row>
    <row r="296" spans="1:11" ht="14.25">
      <c r="A296" s="54"/>
      <c r="B296" s="101"/>
      <c r="C296" s="65">
        <v>352</v>
      </c>
      <c r="D296" s="80" t="s">
        <v>764</v>
      </c>
      <c r="E296" s="70"/>
      <c r="F296" s="70">
        <v>0</v>
      </c>
      <c r="G296" s="70">
        <v>0</v>
      </c>
      <c r="H296" s="70">
        <v>0</v>
      </c>
      <c r="I296" s="70"/>
      <c r="J296" s="72"/>
      <c r="K296" s="72"/>
    </row>
    <row r="297" spans="1:11" ht="14.25">
      <c r="A297" s="54"/>
      <c r="B297" s="101"/>
      <c r="C297" s="65"/>
      <c r="D297" s="80" t="s">
        <v>765</v>
      </c>
      <c r="E297" s="70"/>
      <c r="F297" s="70">
        <v>20000</v>
      </c>
      <c r="G297" s="70">
        <v>20000</v>
      </c>
      <c r="H297" s="70">
        <v>20000</v>
      </c>
      <c r="I297" s="70"/>
      <c r="J297" s="72"/>
      <c r="K297" s="72"/>
    </row>
    <row r="298" spans="1:11" ht="14.25">
      <c r="A298" s="60"/>
      <c r="B298" s="101" t="s">
        <v>2</v>
      </c>
      <c r="C298" s="66"/>
      <c r="D298" s="80" t="s">
        <v>766</v>
      </c>
      <c r="E298" s="70"/>
      <c r="F298" s="70">
        <f aca="true" t="shared" si="18" ref="F298:H300">F299</f>
        <v>25000</v>
      </c>
      <c r="G298" s="70">
        <f t="shared" si="18"/>
        <v>25000</v>
      </c>
      <c r="H298" s="70">
        <f t="shared" si="18"/>
        <v>25000</v>
      </c>
      <c r="I298" s="70"/>
      <c r="J298" s="72"/>
      <c r="K298" s="72"/>
    </row>
    <row r="299" spans="1:11" ht="14.25">
      <c r="A299" s="60"/>
      <c r="B299" s="101" t="s">
        <v>6</v>
      </c>
      <c r="C299" s="66"/>
      <c r="D299" s="80" t="s">
        <v>5</v>
      </c>
      <c r="E299" s="70"/>
      <c r="F299" s="70">
        <f t="shared" si="18"/>
        <v>25000</v>
      </c>
      <c r="G299" s="70">
        <f t="shared" si="18"/>
        <v>25000</v>
      </c>
      <c r="H299" s="70">
        <f t="shared" si="18"/>
        <v>25000</v>
      </c>
      <c r="I299" s="70"/>
      <c r="J299" s="72"/>
      <c r="K299" s="72"/>
    </row>
    <row r="300" spans="1:11" ht="14.25">
      <c r="A300" s="60"/>
      <c r="B300" s="101"/>
      <c r="C300" s="79">
        <v>3</v>
      </c>
      <c r="D300" s="80" t="s">
        <v>396</v>
      </c>
      <c r="E300" s="70"/>
      <c r="F300" s="70">
        <f t="shared" si="18"/>
        <v>25000</v>
      </c>
      <c r="G300" s="70">
        <f t="shared" si="18"/>
        <v>25000</v>
      </c>
      <c r="H300" s="70">
        <f t="shared" si="18"/>
        <v>25000</v>
      </c>
      <c r="I300" s="70"/>
      <c r="J300" s="72"/>
      <c r="K300" s="72"/>
    </row>
    <row r="301" spans="1:11" ht="14.25">
      <c r="A301" s="60"/>
      <c r="B301" s="101"/>
      <c r="C301" s="79">
        <v>35</v>
      </c>
      <c r="D301" s="80" t="s">
        <v>760</v>
      </c>
      <c r="E301" s="70"/>
      <c r="F301" s="70">
        <f>F303</f>
        <v>25000</v>
      </c>
      <c r="G301" s="70">
        <f>G303</f>
        <v>25000</v>
      </c>
      <c r="H301" s="70">
        <f>H303</f>
        <v>25000</v>
      </c>
      <c r="I301" s="70"/>
      <c r="J301" s="72"/>
      <c r="K301" s="72"/>
    </row>
    <row r="302" spans="1:11" ht="14.25">
      <c r="A302" s="60"/>
      <c r="B302" s="101"/>
      <c r="C302" s="79">
        <v>352</v>
      </c>
      <c r="D302" s="80" t="s">
        <v>764</v>
      </c>
      <c r="E302" s="70"/>
      <c r="F302" s="70"/>
      <c r="G302" s="70"/>
      <c r="H302" s="70"/>
      <c r="I302" s="70"/>
      <c r="J302" s="72"/>
      <c r="K302" s="72"/>
    </row>
    <row r="303" spans="1:11" ht="14.25">
      <c r="A303" s="60"/>
      <c r="B303" s="101"/>
      <c r="C303" s="79"/>
      <c r="D303" s="80" t="s">
        <v>765</v>
      </c>
      <c r="E303" s="70"/>
      <c r="F303" s="70">
        <v>25000</v>
      </c>
      <c r="G303" s="70">
        <v>25000</v>
      </c>
      <c r="H303" s="70">
        <v>25000</v>
      </c>
      <c r="I303" s="70"/>
      <c r="J303" s="72"/>
      <c r="K303" s="72"/>
    </row>
    <row r="304" spans="1:12" ht="14.25">
      <c r="A304" s="60"/>
      <c r="B304" s="101"/>
      <c r="C304" s="66"/>
      <c r="D304" s="80" t="s">
        <v>14</v>
      </c>
      <c r="E304" s="69"/>
      <c r="F304" s="69"/>
      <c r="G304" s="69"/>
      <c r="H304" s="69"/>
      <c r="I304" s="69"/>
      <c r="J304" s="72"/>
      <c r="K304" s="72"/>
      <c r="L304" s="69"/>
    </row>
    <row r="305" spans="1:12" ht="14.25">
      <c r="A305" s="60"/>
      <c r="B305" s="101"/>
      <c r="C305" s="66"/>
      <c r="D305" s="80" t="s">
        <v>40</v>
      </c>
      <c r="E305" s="69"/>
      <c r="F305" s="69"/>
      <c r="G305" s="69"/>
      <c r="H305" s="69"/>
      <c r="I305" s="69"/>
      <c r="J305" s="72"/>
      <c r="K305" s="72"/>
      <c r="L305" s="69"/>
    </row>
    <row r="306" spans="1:11" ht="14.25">
      <c r="A306" s="60"/>
      <c r="B306" s="101" t="s">
        <v>7</v>
      </c>
      <c r="C306" s="66"/>
      <c r="D306" s="80" t="s">
        <v>8</v>
      </c>
      <c r="E306" s="70"/>
      <c r="F306" s="70">
        <f>F307+F313+F318</f>
        <v>300000</v>
      </c>
      <c r="G306" s="70">
        <f>G307+G313+G318</f>
        <v>300000</v>
      </c>
      <c r="H306" s="70">
        <f>H307+H313+H318</f>
        <v>330000</v>
      </c>
      <c r="I306" s="70"/>
      <c r="J306" s="72"/>
      <c r="K306" s="72"/>
    </row>
    <row r="307" spans="1:11" s="2" customFormat="1" ht="15">
      <c r="A307" s="54"/>
      <c r="B307" s="101" t="s">
        <v>9</v>
      </c>
      <c r="C307" s="65"/>
      <c r="D307" s="80" t="s">
        <v>885</v>
      </c>
      <c r="E307" s="70"/>
      <c r="F307" s="70">
        <f>F309</f>
        <v>35000</v>
      </c>
      <c r="G307" s="70">
        <f>G309</f>
        <v>35000</v>
      </c>
      <c r="H307" s="70">
        <f>H309</f>
        <v>70000</v>
      </c>
      <c r="I307" s="70"/>
      <c r="J307" s="72"/>
      <c r="K307" s="72"/>
    </row>
    <row r="308" spans="1:11" s="2" customFormat="1" ht="15">
      <c r="A308" s="54"/>
      <c r="B308" s="101"/>
      <c r="C308" s="65"/>
      <c r="D308" s="80" t="s">
        <v>886</v>
      </c>
      <c r="E308" s="70"/>
      <c r="F308" s="70"/>
      <c r="G308" s="70"/>
      <c r="H308" s="70"/>
      <c r="I308" s="70"/>
      <c r="J308" s="72"/>
      <c r="K308" s="72"/>
    </row>
    <row r="309" spans="1:11" ht="14.25">
      <c r="A309" s="60"/>
      <c r="B309" s="101"/>
      <c r="C309" s="79">
        <v>4</v>
      </c>
      <c r="D309" s="80" t="s">
        <v>807</v>
      </c>
      <c r="E309" s="70"/>
      <c r="F309" s="70">
        <f>F311</f>
        <v>35000</v>
      </c>
      <c r="G309" s="70">
        <f>G311</f>
        <v>35000</v>
      </c>
      <c r="H309" s="70">
        <f>H311</f>
        <v>70000</v>
      </c>
      <c r="I309" s="70"/>
      <c r="J309" s="72"/>
      <c r="K309" s="72"/>
    </row>
    <row r="310" spans="1:11" ht="14.25">
      <c r="A310" s="60"/>
      <c r="B310" s="101"/>
      <c r="C310" s="65">
        <v>42</v>
      </c>
      <c r="D310" s="80" t="s">
        <v>291</v>
      </c>
      <c r="E310" s="69"/>
      <c r="F310" s="69"/>
      <c r="G310" s="69"/>
      <c r="H310" s="69"/>
      <c r="I310" s="69"/>
      <c r="J310" s="72"/>
      <c r="K310" s="72"/>
    </row>
    <row r="311" spans="1:11" ht="14.25">
      <c r="A311" s="60"/>
      <c r="B311" s="101"/>
      <c r="C311" s="65"/>
      <c r="D311" s="80" t="s">
        <v>292</v>
      </c>
      <c r="E311" s="70"/>
      <c r="F311" s="70">
        <f>F312</f>
        <v>35000</v>
      </c>
      <c r="G311" s="70">
        <f>G312</f>
        <v>35000</v>
      </c>
      <c r="H311" s="70">
        <f>H312</f>
        <v>70000</v>
      </c>
      <c r="I311" s="70"/>
      <c r="J311" s="72"/>
      <c r="K311" s="72"/>
    </row>
    <row r="312" spans="1:11" ht="14.25">
      <c r="A312" s="60"/>
      <c r="B312" s="101"/>
      <c r="C312" s="65">
        <v>421</v>
      </c>
      <c r="D312" s="80" t="s">
        <v>312</v>
      </c>
      <c r="E312" s="70"/>
      <c r="F312" s="70">
        <v>35000</v>
      </c>
      <c r="G312" s="70">
        <v>35000</v>
      </c>
      <c r="H312" s="70">
        <v>70000</v>
      </c>
      <c r="I312" s="70"/>
      <c r="J312" s="72"/>
      <c r="K312" s="72"/>
    </row>
    <row r="313" spans="1:11" ht="14.25">
      <c r="A313" s="54"/>
      <c r="B313" s="101" t="s">
        <v>10</v>
      </c>
      <c r="C313" s="65"/>
      <c r="D313" s="80" t="s">
        <v>11</v>
      </c>
      <c r="E313" s="70"/>
      <c r="F313" s="70">
        <f aca="true" t="shared" si="19" ref="F313:H314">F314</f>
        <v>205000</v>
      </c>
      <c r="G313" s="70">
        <f t="shared" si="19"/>
        <v>205000</v>
      </c>
      <c r="H313" s="70">
        <f t="shared" si="19"/>
        <v>200000</v>
      </c>
      <c r="I313" s="70"/>
      <c r="J313" s="72"/>
      <c r="K313" s="72"/>
    </row>
    <row r="314" spans="1:11" ht="14.25">
      <c r="A314" s="54"/>
      <c r="B314" s="101"/>
      <c r="C314" s="65">
        <v>3</v>
      </c>
      <c r="D314" s="80" t="s">
        <v>396</v>
      </c>
      <c r="E314" s="70"/>
      <c r="F314" s="70">
        <f t="shared" si="19"/>
        <v>205000</v>
      </c>
      <c r="G314" s="70">
        <f t="shared" si="19"/>
        <v>205000</v>
      </c>
      <c r="H314" s="70">
        <f t="shared" si="19"/>
        <v>200000</v>
      </c>
      <c r="I314" s="70"/>
      <c r="J314" s="72"/>
      <c r="K314" s="72"/>
    </row>
    <row r="315" spans="1:11" ht="14.25">
      <c r="A315" s="54"/>
      <c r="B315" s="101"/>
      <c r="C315" s="65">
        <v>38</v>
      </c>
      <c r="D315" s="80" t="s">
        <v>419</v>
      </c>
      <c r="E315" s="70"/>
      <c r="F315" s="70">
        <f>F316</f>
        <v>205000</v>
      </c>
      <c r="G315" s="70">
        <f>G316</f>
        <v>205000</v>
      </c>
      <c r="H315" s="70">
        <f>H316</f>
        <v>200000</v>
      </c>
      <c r="I315" s="70"/>
      <c r="J315" s="72"/>
      <c r="K315" s="72"/>
    </row>
    <row r="316" spans="1:11" ht="14.25">
      <c r="A316" s="54"/>
      <c r="B316" s="101"/>
      <c r="C316" s="65">
        <v>381</v>
      </c>
      <c r="D316" s="80" t="s">
        <v>296</v>
      </c>
      <c r="E316" s="70"/>
      <c r="F316" s="70">
        <v>205000</v>
      </c>
      <c r="G316" s="70">
        <v>205000</v>
      </c>
      <c r="H316" s="70">
        <v>200000</v>
      </c>
      <c r="I316" s="70"/>
      <c r="J316" s="72"/>
      <c r="K316" s="72"/>
    </row>
    <row r="317" spans="1:11" ht="14.25">
      <c r="A317" s="54"/>
      <c r="B317" s="101" t="s">
        <v>838</v>
      </c>
      <c r="C317" s="65"/>
      <c r="D317" s="80" t="s">
        <v>839</v>
      </c>
      <c r="E317" s="70"/>
      <c r="F317" s="70"/>
      <c r="G317" s="70"/>
      <c r="H317" s="70"/>
      <c r="I317" s="69"/>
      <c r="J317" s="72"/>
      <c r="K317" s="72"/>
    </row>
    <row r="318" spans="1:11" ht="14.25">
      <c r="A318" s="54"/>
      <c r="B318" s="101"/>
      <c r="C318" s="65"/>
      <c r="D318" s="80" t="s">
        <v>840</v>
      </c>
      <c r="E318" s="70"/>
      <c r="F318" s="70">
        <f aca="true" t="shared" si="20" ref="F318:H319">F319</f>
        <v>60000</v>
      </c>
      <c r="G318" s="70">
        <f t="shared" si="20"/>
        <v>60000</v>
      </c>
      <c r="H318" s="70">
        <f t="shared" si="20"/>
        <v>60000</v>
      </c>
      <c r="I318" s="69" t="s">
        <v>755</v>
      </c>
      <c r="J318" s="72"/>
      <c r="K318" s="72"/>
    </row>
    <row r="319" spans="1:11" ht="14.25">
      <c r="A319" s="54"/>
      <c r="B319" s="101"/>
      <c r="C319" s="65">
        <v>4</v>
      </c>
      <c r="D319" s="80" t="s">
        <v>807</v>
      </c>
      <c r="E319" s="70"/>
      <c r="F319" s="70">
        <f t="shared" si="20"/>
        <v>60000</v>
      </c>
      <c r="G319" s="70">
        <f t="shared" si="20"/>
        <v>60000</v>
      </c>
      <c r="H319" s="70">
        <f t="shared" si="20"/>
        <v>60000</v>
      </c>
      <c r="I319" s="69"/>
      <c r="J319" s="72"/>
      <c r="K319" s="72"/>
    </row>
    <row r="320" spans="1:11" ht="14.25">
      <c r="A320" s="54"/>
      <c r="B320" s="101"/>
      <c r="C320" s="65">
        <v>41</v>
      </c>
      <c r="D320" s="80" t="s">
        <v>330</v>
      </c>
      <c r="E320" s="70"/>
      <c r="F320" s="70">
        <f>F322</f>
        <v>60000</v>
      </c>
      <c r="G320" s="70">
        <f>G322</f>
        <v>60000</v>
      </c>
      <c r="H320" s="70">
        <f>H322</f>
        <v>60000</v>
      </c>
      <c r="I320" s="69"/>
      <c r="J320" s="72"/>
      <c r="K320" s="72"/>
    </row>
    <row r="321" spans="1:11" ht="14.25">
      <c r="A321" s="54"/>
      <c r="B321" s="101"/>
      <c r="C321" s="65"/>
      <c r="D321" s="80" t="s">
        <v>290</v>
      </c>
      <c r="E321" s="70"/>
      <c r="F321" s="70"/>
      <c r="G321" s="70"/>
      <c r="H321" s="70"/>
      <c r="I321" s="69"/>
      <c r="J321" s="72"/>
      <c r="K321" s="72"/>
    </row>
    <row r="322" spans="1:11" ht="14.25">
      <c r="A322" s="54"/>
      <c r="B322" s="101"/>
      <c r="C322" s="65">
        <v>411</v>
      </c>
      <c r="D322" s="80" t="s">
        <v>440</v>
      </c>
      <c r="E322" s="70"/>
      <c r="F322" s="70">
        <v>60000</v>
      </c>
      <c r="G322" s="70">
        <v>60000</v>
      </c>
      <c r="H322" s="70">
        <v>60000</v>
      </c>
      <c r="I322" s="69"/>
      <c r="J322" s="72"/>
      <c r="K322" s="72"/>
    </row>
    <row r="323" spans="1:11" ht="14.25">
      <c r="A323" s="60"/>
      <c r="B323" s="101" t="s">
        <v>887</v>
      </c>
      <c r="C323" s="66"/>
      <c r="D323" s="80" t="s">
        <v>888</v>
      </c>
      <c r="E323" s="69"/>
      <c r="F323" s="69"/>
      <c r="G323" s="69"/>
      <c r="H323" s="69"/>
      <c r="I323" s="69"/>
      <c r="J323" s="72"/>
      <c r="K323" s="72"/>
    </row>
    <row r="324" spans="1:11" ht="14.25">
      <c r="A324" s="60"/>
      <c r="B324" s="101"/>
      <c r="C324" s="66"/>
      <c r="D324" s="80" t="s">
        <v>889</v>
      </c>
      <c r="E324" s="69"/>
      <c r="F324" s="69">
        <v>0</v>
      </c>
      <c r="G324" s="69">
        <v>0</v>
      </c>
      <c r="H324" s="70">
        <f>H326</f>
        <v>8000</v>
      </c>
      <c r="I324" s="69"/>
      <c r="J324" s="72"/>
      <c r="K324" s="72"/>
    </row>
    <row r="325" spans="1:11" ht="14.25">
      <c r="A325" s="60"/>
      <c r="B325" s="101" t="s">
        <v>892</v>
      </c>
      <c r="C325" s="66"/>
      <c r="D325" s="80" t="s">
        <v>890</v>
      </c>
      <c r="E325" s="69"/>
      <c r="F325" s="69"/>
      <c r="G325" s="69"/>
      <c r="H325" s="70"/>
      <c r="I325" s="69"/>
      <c r="J325" s="72"/>
      <c r="K325" s="72"/>
    </row>
    <row r="326" spans="1:11" ht="14.25">
      <c r="A326" s="60"/>
      <c r="B326" s="101"/>
      <c r="C326" s="66"/>
      <c r="D326" s="80" t="s">
        <v>891</v>
      </c>
      <c r="E326" s="69"/>
      <c r="F326" s="69">
        <v>0</v>
      </c>
      <c r="G326" s="69">
        <v>0</v>
      </c>
      <c r="H326" s="70">
        <f>H329</f>
        <v>8000</v>
      </c>
      <c r="I326" s="69"/>
      <c r="J326" s="72"/>
      <c r="K326" s="72"/>
    </row>
    <row r="327" spans="1:11" ht="14.25">
      <c r="A327" s="60"/>
      <c r="B327" s="101"/>
      <c r="C327" s="66"/>
      <c r="D327" s="80" t="s">
        <v>904</v>
      </c>
      <c r="E327" s="69"/>
      <c r="F327" s="69"/>
      <c r="G327" s="69"/>
      <c r="H327" s="69"/>
      <c r="I327" s="69"/>
      <c r="J327" s="72"/>
      <c r="K327" s="72"/>
    </row>
    <row r="328" spans="1:11" ht="14.25">
      <c r="A328" s="60"/>
      <c r="B328" s="101"/>
      <c r="C328" s="66"/>
      <c r="D328" s="80" t="s">
        <v>40</v>
      </c>
      <c r="E328" s="69"/>
      <c r="F328" s="69"/>
      <c r="G328" s="69"/>
      <c r="H328" s="69"/>
      <c r="I328" s="69"/>
      <c r="J328" s="72"/>
      <c r="K328" s="72"/>
    </row>
    <row r="329" spans="1:11" ht="14.25">
      <c r="A329" s="60"/>
      <c r="B329" s="101"/>
      <c r="C329" s="57">
        <v>3</v>
      </c>
      <c r="D329" s="35" t="s">
        <v>396</v>
      </c>
      <c r="E329" s="67"/>
      <c r="F329" s="67">
        <f>F331</f>
        <v>0</v>
      </c>
      <c r="G329" s="67">
        <f>G331</f>
        <v>0</v>
      </c>
      <c r="H329" s="67">
        <f>H331</f>
        <v>8000</v>
      </c>
      <c r="I329" s="69"/>
      <c r="J329" s="72"/>
      <c r="K329" s="72"/>
    </row>
    <row r="330" spans="1:11" ht="14.25">
      <c r="A330" s="60"/>
      <c r="B330" s="101"/>
      <c r="C330" s="57">
        <v>37</v>
      </c>
      <c r="D330" s="35" t="s">
        <v>334</v>
      </c>
      <c r="E330" s="67"/>
      <c r="F330" s="67"/>
      <c r="G330" s="67"/>
      <c r="H330" s="67"/>
      <c r="I330" s="69"/>
      <c r="J330" s="72"/>
      <c r="K330" s="72"/>
    </row>
    <row r="331" spans="1:11" ht="14.25">
      <c r="A331" s="60"/>
      <c r="B331" s="101"/>
      <c r="C331" s="57"/>
      <c r="D331" s="35" t="s">
        <v>335</v>
      </c>
      <c r="E331" s="67"/>
      <c r="F331" s="67">
        <f>F332</f>
        <v>0</v>
      </c>
      <c r="G331" s="67">
        <f>G332</f>
        <v>0</v>
      </c>
      <c r="H331" s="67">
        <f>H332</f>
        <v>8000</v>
      </c>
      <c r="I331" s="69"/>
      <c r="J331" s="72"/>
      <c r="K331" s="72"/>
    </row>
    <row r="332" spans="1:11" ht="14.25">
      <c r="A332" s="60"/>
      <c r="B332" s="101"/>
      <c r="C332" s="57">
        <v>372</v>
      </c>
      <c r="D332" s="35" t="s">
        <v>336</v>
      </c>
      <c r="E332" s="67"/>
      <c r="F332" s="67">
        <v>0</v>
      </c>
      <c r="G332" s="67">
        <v>0</v>
      </c>
      <c r="H332" s="67">
        <v>8000</v>
      </c>
      <c r="I332" s="69"/>
      <c r="J332" s="72"/>
      <c r="K332" s="72"/>
    </row>
    <row r="333" spans="1:11" ht="14.25">
      <c r="A333" s="60"/>
      <c r="B333" s="101"/>
      <c r="C333" s="66"/>
      <c r="D333" s="80"/>
      <c r="E333" s="69"/>
      <c r="F333" s="69"/>
      <c r="G333" s="69"/>
      <c r="H333" s="69"/>
      <c r="I333" s="69"/>
      <c r="J333" s="72"/>
      <c r="K333" s="72"/>
    </row>
    <row r="334" spans="1:11" ht="14.25">
      <c r="A334" s="60"/>
      <c r="B334" s="101"/>
      <c r="C334" s="66"/>
      <c r="D334" s="80"/>
      <c r="E334" s="69"/>
      <c r="F334" s="69"/>
      <c r="G334" s="69"/>
      <c r="H334" s="69"/>
      <c r="I334" s="69"/>
      <c r="J334" s="72"/>
      <c r="K334" s="72"/>
    </row>
    <row r="335" spans="1:11" ht="14.25">
      <c r="A335" s="54"/>
      <c r="B335" s="101" t="s">
        <v>17</v>
      </c>
      <c r="C335" s="65"/>
      <c r="D335" s="19" t="s">
        <v>468</v>
      </c>
      <c r="E335" s="115"/>
      <c r="F335" s="115">
        <f>F354+F406+F339+F398</f>
        <v>2216200</v>
      </c>
      <c r="G335" s="115">
        <f>G354+G406+G339+G398</f>
        <v>2216200</v>
      </c>
      <c r="H335" s="115">
        <f>H354+H406+H339+H398</f>
        <v>2820000</v>
      </c>
      <c r="I335" s="115"/>
      <c r="J335" s="72"/>
      <c r="K335" s="72"/>
    </row>
    <row r="336" spans="1:11" ht="14.25">
      <c r="A336" s="54"/>
      <c r="B336" s="101"/>
      <c r="C336" s="65"/>
      <c r="D336" s="19" t="s">
        <v>906</v>
      </c>
      <c r="E336" s="116"/>
      <c r="F336" s="116"/>
      <c r="G336" s="116"/>
      <c r="H336" s="116"/>
      <c r="I336" s="116"/>
      <c r="J336" s="72"/>
      <c r="K336" s="72"/>
    </row>
    <row r="337" spans="1:11" ht="14.25">
      <c r="A337" s="54"/>
      <c r="B337" s="101"/>
      <c r="C337" s="65"/>
      <c r="D337" s="19" t="s">
        <v>88</v>
      </c>
      <c r="E337" s="116"/>
      <c r="F337" s="116" t="s">
        <v>755</v>
      </c>
      <c r="G337" s="116" t="s">
        <v>755</v>
      </c>
      <c r="H337" s="116" t="s">
        <v>755</v>
      </c>
      <c r="I337" s="116"/>
      <c r="J337" s="72"/>
      <c r="K337" s="72"/>
    </row>
    <row r="338" spans="1:11" ht="14.25">
      <c r="A338" s="54"/>
      <c r="B338" s="101"/>
      <c r="C338" s="65"/>
      <c r="D338" s="19" t="s">
        <v>40</v>
      </c>
      <c r="E338" s="116"/>
      <c r="F338" s="116"/>
      <c r="G338" s="116"/>
      <c r="H338" s="116"/>
      <c r="I338" s="116"/>
      <c r="J338" s="72"/>
      <c r="K338" s="72"/>
    </row>
    <row r="339" spans="1:11" ht="14.25">
      <c r="A339" s="54"/>
      <c r="B339" s="101" t="s">
        <v>180</v>
      </c>
      <c r="C339" s="65"/>
      <c r="D339" s="19" t="s">
        <v>158</v>
      </c>
      <c r="E339" s="115"/>
      <c r="F339" s="115">
        <f>F341</f>
        <v>20000</v>
      </c>
      <c r="G339" s="115">
        <f>G341</f>
        <v>20000</v>
      </c>
      <c r="H339" s="115">
        <f>H341</f>
        <v>150000</v>
      </c>
      <c r="I339" s="115"/>
      <c r="J339" s="72"/>
      <c r="K339" s="72"/>
    </row>
    <row r="340" spans="1:11" ht="14.25">
      <c r="A340" s="54"/>
      <c r="B340" s="101" t="s">
        <v>89</v>
      </c>
      <c r="C340" s="65"/>
      <c r="D340" s="19" t="s">
        <v>90</v>
      </c>
      <c r="E340" s="115"/>
      <c r="F340" s="115"/>
      <c r="G340" s="115"/>
      <c r="H340" s="115"/>
      <c r="I340" s="115"/>
      <c r="J340" s="72"/>
      <c r="K340" s="72"/>
    </row>
    <row r="341" spans="1:11" ht="14.25">
      <c r="A341" s="54"/>
      <c r="B341" s="101"/>
      <c r="C341" s="65"/>
      <c r="D341" s="19" t="s">
        <v>91</v>
      </c>
      <c r="E341" s="115"/>
      <c r="F341" s="115">
        <f aca="true" t="shared" si="21" ref="F341:H343">F342</f>
        <v>20000</v>
      </c>
      <c r="G341" s="115">
        <f t="shared" si="21"/>
        <v>20000</v>
      </c>
      <c r="H341" s="115">
        <f t="shared" si="21"/>
        <v>150000</v>
      </c>
      <c r="I341" s="115"/>
      <c r="J341" s="72"/>
      <c r="K341" s="72"/>
    </row>
    <row r="342" spans="1:11" ht="14.25">
      <c r="A342" s="54"/>
      <c r="B342" s="101"/>
      <c r="C342" s="65">
        <v>3</v>
      </c>
      <c r="D342" s="19" t="s">
        <v>396</v>
      </c>
      <c r="E342" s="115"/>
      <c r="F342" s="115">
        <f t="shared" si="21"/>
        <v>20000</v>
      </c>
      <c r="G342" s="115">
        <f t="shared" si="21"/>
        <v>20000</v>
      </c>
      <c r="H342" s="115">
        <f t="shared" si="21"/>
        <v>150000</v>
      </c>
      <c r="I342" s="115"/>
      <c r="J342" s="72"/>
      <c r="K342" s="72" t="s">
        <v>755</v>
      </c>
    </row>
    <row r="343" spans="1:11" ht="14.25">
      <c r="A343" s="54"/>
      <c r="B343" s="101"/>
      <c r="C343" s="65">
        <v>32</v>
      </c>
      <c r="D343" s="19" t="s">
        <v>196</v>
      </c>
      <c r="E343" s="115"/>
      <c r="F343" s="115">
        <f t="shared" si="21"/>
        <v>20000</v>
      </c>
      <c r="G343" s="115">
        <f t="shared" si="21"/>
        <v>20000</v>
      </c>
      <c r="H343" s="115">
        <f t="shared" si="21"/>
        <v>150000</v>
      </c>
      <c r="I343" s="115"/>
      <c r="J343" s="72"/>
      <c r="K343" s="72"/>
    </row>
    <row r="344" spans="1:11" ht="14.25">
      <c r="A344" s="54"/>
      <c r="B344" s="101"/>
      <c r="C344" s="65">
        <v>323</v>
      </c>
      <c r="D344" s="19" t="s">
        <v>92</v>
      </c>
      <c r="E344" s="115"/>
      <c r="F344" s="115">
        <v>20000</v>
      </c>
      <c r="G344" s="115">
        <v>20000</v>
      </c>
      <c r="H344" s="115">
        <v>150000</v>
      </c>
      <c r="I344" s="115"/>
      <c r="J344" s="72" t="s">
        <v>755</v>
      </c>
      <c r="K344" s="72"/>
    </row>
    <row r="345" spans="1:13" s="2" customFormat="1" ht="15">
      <c r="A345" s="60"/>
      <c r="B345" s="101" t="s">
        <v>852</v>
      </c>
      <c r="C345" s="65"/>
      <c r="D345" s="73" t="s">
        <v>853</v>
      </c>
      <c r="E345" s="115"/>
      <c r="F345" s="115">
        <f>F347</f>
        <v>0</v>
      </c>
      <c r="G345" s="115">
        <f>G347</f>
        <v>0</v>
      </c>
      <c r="H345" s="115">
        <f>H347</f>
        <v>0</v>
      </c>
      <c r="I345" s="109"/>
      <c r="J345" s="72"/>
      <c r="K345" s="72"/>
      <c r="L345" s="1"/>
      <c r="M345" s="1"/>
    </row>
    <row r="346" spans="1:13" s="2" customFormat="1" ht="15">
      <c r="A346" s="60"/>
      <c r="B346" s="101"/>
      <c r="C346" s="65"/>
      <c r="D346" s="73" t="s">
        <v>854</v>
      </c>
      <c r="E346" s="115"/>
      <c r="F346" s="115"/>
      <c r="G346" s="115"/>
      <c r="H346" s="115"/>
      <c r="I346" s="109"/>
      <c r="J346" s="72"/>
      <c r="K346" s="72"/>
      <c r="L346" s="1"/>
      <c r="M346" s="1"/>
    </row>
    <row r="347" spans="1:13" s="2" customFormat="1" ht="15">
      <c r="A347" s="60"/>
      <c r="B347" s="101"/>
      <c r="C347" s="65">
        <v>4</v>
      </c>
      <c r="D347" s="73" t="s">
        <v>807</v>
      </c>
      <c r="E347" s="115"/>
      <c r="F347" s="115">
        <f aca="true" t="shared" si="22" ref="F347:H348">F348</f>
        <v>0</v>
      </c>
      <c r="G347" s="115">
        <f t="shared" si="22"/>
        <v>0</v>
      </c>
      <c r="H347" s="115">
        <f t="shared" si="22"/>
        <v>0</v>
      </c>
      <c r="I347" s="109"/>
      <c r="J347" s="72"/>
      <c r="K347" s="72"/>
      <c r="L347" s="1"/>
      <c r="M347" s="1"/>
    </row>
    <row r="348" spans="1:13" s="2" customFormat="1" ht="15">
      <c r="A348" s="60"/>
      <c r="B348" s="101"/>
      <c r="C348" s="65">
        <v>42</v>
      </c>
      <c r="D348" s="73" t="s">
        <v>291</v>
      </c>
      <c r="E348" s="115"/>
      <c r="F348" s="115">
        <f t="shared" si="22"/>
        <v>0</v>
      </c>
      <c r="G348" s="115">
        <f t="shared" si="22"/>
        <v>0</v>
      </c>
      <c r="H348" s="115">
        <f t="shared" si="22"/>
        <v>0</v>
      </c>
      <c r="I348" s="109"/>
      <c r="J348" s="72"/>
      <c r="K348" s="72"/>
      <c r="L348" s="1"/>
      <c r="M348" s="1"/>
    </row>
    <row r="349" spans="1:13" s="2" customFormat="1" ht="15">
      <c r="A349" s="60"/>
      <c r="B349" s="101"/>
      <c r="C349" s="65"/>
      <c r="D349" s="73" t="s">
        <v>292</v>
      </c>
      <c r="E349" s="115"/>
      <c r="F349" s="115"/>
      <c r="G349" s="115"/>
      <c r="H349" s="115"/>
      <c r="I349" s="109"/>
      <c r="J349" s="72"/>
      <c r="K349" s="72"/>
      <c r="L349" s="1"/>
      <c r="M349" s="1"/>
    </row>
    <row r="350" spans="1:13" s="2" customFormat="1" ht="15">
      <c r="A350" s="60"/>
      <c r="B350" s="101"/>
      <c r="C350" s="65">
        <v>422</v>
      </c>
      <c r="D350" s="73" t="s">
        <v>166</v>
      </c>
      <c r="E350" s="115"/>
      <c r="F350" s="115">
        <f>F348</f>
        <v>0</v>
      </c>
      <c r="G350" s="115">
        <f>G348</f>
        <v>0</v>
      </c>
      <c r="H350" s="115">
        <f>H348</f>
        <v>0</v>
      </c>
      <c r="I350" s="109"/>
      <c r="J350" s="72"/>
      <c r="K350" s="72"/>
      <c r="L350" s="1"/>
      <c r="M350" s="1"/>
    </row>
    <row r="351" spans="1:13" s="2" customFormat="1" ht="15">
      <c r="A351" s="60"/>
      <c r="B351" s="101"/>
      <c r="C351" s="65"/>
      <c r="D351" s="80" t="s">
        <v>905</v>
      </c>
      <c r="E351" s="115"/>
      <c r="F351" s="115"/>
      <c r="G351" s="115"/>
      <c r="H351" s="115"/>
      <c r="I351" s="109"/>
      <c r="J351" s="72"/>
      <c r="K351" s="72"/>
      <c r="L351" s="1"/>
      <c r="M351" s="1"/>
    </row>
    <row r="352" spans="1:13" s="2" customFormat="1" ht="15">
      <c r="A352" s="60"/>
      <c r="B352" s="101"/>
      <c r="C352" s="65"/>
      <c r="D352" s="80" t="s">
        <v>42</v>
      </c>
      <c r="E352" s="115"/>
      <c r="F352" s="115"/>
      <c r="G352" s="115"/>
      <c r="H352" s="115"/>
      <c r="I352" s="109"/>
      <c r="J352" s="72"/>
      <c r="K352" s="72"/>
      <c r="L352" s="1"/>
      <c r="M352" s="1"/>
    </row>
    <row r="353" spans="1:13" s="2" customFormat="1" ht="15">
      <c r="A353" s="60"/>
      <c r="B353" s="101"/>
      <c r="C353" s="65"/>
      <c r="D353" s="80" t="s">
        <v>41</v>
      </c>
      <c r="E353" s="115"/>
      <c r="F353" s="115"/>
      <c r="G353" s="115"/>
      <c r="H353" s="115"/>
      <c r="I353" s="109"/>
      <c r="J353" s="72"/>
      <c r="K353" s="72"/>
      <c r="L353" s="1"/>
      <c r="M353" s="1"/>
    </row>
    <row r="354" spans="1:11" s="2" customFormat="1" ht="15">
      <c r="A354" s="54"/>
      <c r="B354" s="101" t="s">
        <v>16</v>
      </c>
      <c r="C354" s="65"/>
      <c r="D354" s="73" t="s">
        <v>15</v>
      </c>
      <c r="E354" s="115"/>
      <c r="F354" s="115">
        <f>F355+F360+F371+F381+F387</f>
        <v>2071200</v>
      </c>
      <c r="G354" s="115">
        <f>G355+G360+G371+G381+G387</f>
        <v>2071200</v>
      </c>
      <c r="H354" s="115">
        <f>H355+H360+H371+H381+H387</f>
        <v>2540000</v>
      </c>
      <c r="I354" s="115" t="s">
        <v>755</v>
      </c>
      <c r="J354" s="72"/>
      <c r="K354" s="72"/>
    </row>
    <row r="355" spans="1:11" s="2" customFormat="1" ht="15">
      <c r="A355" s="54"/>
      <c r="B355" s="101" t="s">
        <v>21</v>
      </c>
      <c r="C355" s="65"/>
      <c r="D355" s="73" t="s">
        <v>18</v>
      </c>
      <c r="E355" s="115"/>
      <c r="F355" s="115">
        <f aca="true" t="shared" si="23" ref="F355:H356">F356</f>
        <v>1370000</v>
      </c>
      <c r="G355" s="115">
        <f t="shared" si="23"/>
        <v>1370000</v>
      </c>
      <c r="H355" s="115">
        <f t="shared" si="23"/>
        <v>950000</v>
      </c>
      <c r="I355" s="115"/>
      <c r="J355" s="72"/>
      <c r="K355" s="72"/>
    </row>
    <row r="356" spans="1:11" s="2" customFormat="1" ht="15">
      <c r="A356" s="54"/>
      <c r="B356" s="101"/>
      <c r="C356" s="65">
        <v>3</v>
      </c>
      <c r="D356" s="73" t="s">
        <v>396</v>
      </c>
      <c r="E356" s="115"/>
      <c r="F356" s="115">
        <f t="shared" si="23"/>
        <v>1370000</v>
      </c>
      <c r="G356" s="115">
        <f t="shared" si="23"/>
        <v>1370000</v>
      </c>
      <c r="H356" s="115">
        <f t="shared" si="23"/>
        <v>950000</v>
      </c>
      <c r="I356" s="115"/>
      <c r="J356" s="72"/>
      <c r="K356" s="72"/>
    </row>
    <row r="357" spans="1:11" ht="14.25">
      <c r="A357" s="54"/>
      <c r="B357" s="101"/>
      <c r="C357" s="65">
        <v>32</v>
      </c>
      <c r="D357" s="73" t="s">
        <v>196</v>
      </c>
      <c r="E357" s="115"/>
      <c r="F357" s="115">
        <f>F358+F359</f>
        <v>1370000</v>
      </c>
      <c r="G357" s="115">
        <f>G358+G359</f>
        <v>1370000</v>
      </c>
      <c r="H357" s="115">
        <f>H358+H359</f>
        <v>950000</v>
      </c>
      <c r="I357" s="115"/>
      <c r="J357" s="72"/>
      <c r="K357" s="72"/>
    </row>
    <row r="358" spans="1:11" ht="14.25">
      <c r="A358" s="54"/>
      <c r="B358" s="101"/>
      <c r="C358" s="65">
        <v>322</v>
      </c>
      <c r="D358" s="73" t="s">
        <v>197</v>
      </c>
      <c r="E358" s="115"/>
      <c r="F358" s="115">
        <v>300000</v>
      </c>
      <c r="G358" s="115">
        <v>300000</v>
      </c>
      <c r="H358" s="115">
        <v>150000</v>
      </c>
      <c r="I358" s="115"/>
      <c r="J358" s="72"/>
      <c r="K358" s="72"/>
    </row>
    <row r="359" spans="1:11" ht="14.25">
      <c r="A359" s="54"/>
      <c r="B359" s="101"/>
      <c r="C359" s="65">
        <v>323</v>
      </c>
      <c r="D359" s="73" t="s">
        <v>245</v>
      </c>
      <c r="E359" s="115"/>
      <c r="F359" s="115">
        <v>1070000</v>
      </c>
      <c r="G359" s="115">
        <v>1070000</v>
      </c>
      <c r="H359" s="115">
        <v>800000</v>
      </c>
      <c r="I359" s="115"/>
      <c r="J359" s="72"/>
      <c r="K359" s="72"/>
    </row>
    <row r="360" spans="1:11" ht="14.25">
      <c r="A360" s="60"/>
      <c r="B360" s="101" t="s">
        <v>22</v>
      </c>
      <c r="C360" s="79"/>
      <c r="D360" s="80" t="s">
        <v>19</v>
      </c>
      <c r="E360" s="115"/>
      <c r="F360" s="115">
        <f aca="true" t="shared" si="24" ref="F360:H361">F361</f>
        <v>300000</v>
      </c>
      <c r="G360" s="115">
        <f t="shared" si="24"/>
        <v>300000</v>
      </c>
      <c r="H360" s="115">
        <f t="shared" si="24"/>
        <v>250000</v>
      </c>
      <c r="I360" s="115"/>
      <c r="J360" s="72"/>
      <c r="K360" s="72"/>
    </row>
    <row r="361" spans="1:11" ht="14.25">
      <c r="A361" s="60"/>
      <c r="B361" s="101"/>
      <c r="C361" s="79">
        <v>4</v>
      </c>
      <c r="D361" s="80" t="s">
        <v>807</v>
      </c>
      <c r="E361" s="115"/>
      <c r="F361" s="115">
        <f t="shared" si="24"/>
        <v>300000</v>
      </c>
      <c r="G361" s="115">
        <f t="shared" si="24"/>
        <v>300000</v>
      </c>
      <c r="H361" s="115">
        <f t="shared" si="24"/>
        <v>250000</v>
      </c>
      <c r="I361" s="115"/>
      <c r="J361" s="72"/>
      <c r="K361" s="72"/>
    </row>
    <row r="362" spans="1:11" ht="14.25">
      <c r="A362" s="60"/>
      <c r="B362" s="101"/>
      <c r="C362" s="79">
        <v>42</v>
      </c>
      <c r="D362" s="80" t="s">
        <v>756</v>
      </c>
      <c r="E362" s="115"/>
      <c r="F362" s="115">
        <f>F364</f>
        <v>300000</v>
      </c>
      <c r="G362" s="115">
        <f>G364</f>
        <v>300000</v>
      </c>
      <c r="H362" s="115">
        <f>H364</f>
        <v>250000</v>
      </c>
      <c r="I362" s="115"/>
      <c r="J362" s="72"/>
      <c r="K362" s="72"/>
    </row>
    <row r="363" spans="1:11" ht="14.25">
      <c r="A363" s="60"/>
      <c r="B363" s="101"/>
      <c r="C363" s="79"/>
      <c r="D363" s="80" t="s">
        <v>290</v>
      </c>
      <c r="E363" s="115"/>
      <c r="F363" s="115"/>
      <c r="G363" s="115"/>
      <c r="H363" s="115"/>
      <c r="I363" s="115"/>
      <c r="J363" s="72"/>
      <c r="K363" s="72"/>
    </row>
    <row r="364" spans="1:11" ht="14.25">
      <c r="A364" s="60"/>
      <c r="B364" s="101"/>
      <c r="C364" s="79">
        <v>421</v>
      </c>
      <c r="D364" s="80" t="s">
        <v>312</v>
      </c>
      <c r="E364" s="115"/>
      <c r="F364" s="115">
        <v>300000</v>
      </c>
      <c r="G364" s="115">
        <v>300000</v>
      </c>
      <c r="H364" s="115">
        <v>250000</v>
      </c>
      <c r="I364" s="115"/>
      <c r="J364" s="72"/>
      <c r="K364" s="72"/>
    </row>
    <row r="365" spans="1:11" ht="14.25">
      <c r="A365" s="60"/>
      <c r="B365" s="101" t="s">
        <v>855</v>
      </c>
      <c r="C365" s="66"/>
      <c r="D365" s="80" t="s">
        <v>856</v>
      </c>
      <c r="E365" s="70"/>
      <c r="F365" s="70">
        <f>F367</f>
        <v>0</v>
      </c>
      <c r="G365" s="70">
        <f>G367</f>
        <v>0</v>
      </c>
      <c r="H365" s="70">
        <f>H367</f>
        <v>0</v>
      </c>
      <c r="I365" s="115"/>
      <c r="J365" s="72"/>
      <c r="K365" s="72"/>
    </row>
    <row r="366" spans="1:11" ht="14.25">
      <c r="A366" s="60"/>
      <c r="B366" s="101"/>
      <c r="C366" s="66"/>
      <c r="D366" s="80" t="s">
        <v>857</v>
      </c>
      <c r="E366" s="70"/>
      <c r="F366" s="70"/>
      <c r="G366" s="70"/>
      <c r="H366" s="70"/>
      <c r="I366" s="115"/>
      <c r="J366" s="72"/>
      <c r="K366" s="72"/>
    </row>
    <row r="367" spans="1:11" ht="14.25">
      <c r="A367" s="60"/>
      <c r="B367" s="101"/>
      <c r="C367" s="65">
        <v>3</v>
      </c>
      <c r="D367" s="73" t="s">
        <v>396</v>
      </c>
      <c r="E367" s="70"/>
      <c r="F367" s="70">
        <f>F369</f>
        <v>0</v>
      </c>
      <c r="G367" s="70">
        <f>G369</f>
        <v>0</v>
      </c>
      <c r="H367" s="70">
        <f>H369</f>
        <v>0</v>
      </c>
      <c r="I367" s="115"/>
      <c r="J367" s="72"/>
      <c r="K367" s="72"/>
    </row>
    <row r="368" spans="1:11" ht="14.25">
      <c r="A368" s="60"/>
      <c r="B368" s="101"/>
      <c r="C368" s="65">
        <v>36</v>
      </c>
      <c r="D368" s="73" t="s">
        <v>924</v>
      </c>
      <c r="E368" s="70"/>
      <c r="F368" s="70"/>
      <c r="G368" s="70"/>
      <c r="H368" s="70"/>
      <c r="I368" s="115"/>
      <c r="J368" s="72"/>
      <c r="K368" s="72"/>
    </row>
    <row r="369" spans="1:11" ht="14.25">
      <c r="A369" s="60"/>
      <c r="B369" s="101"/>
      <c r="C369" s="65"/>
      <c r="D369" s="73" t="s">
        <v>898</v>
      </c>
      <c r="E369" s="70"/>
      <c r="F369" s="70">
        <f>F370</f>
        <v>0</v>
      </c>
      <c r="G369" s="70">
        <f>G370</f>
        <v>0</v>
      </c>
      <c r="H369" s="70">
        <f>H370</f>
        <v>0</v>
      </c>
      <c r="I369" s="115"/>
      <c r="J369" s="72"/>
      <c r="K369" s="72"/>
    </row>
    <row r="370" spans="1:11" ht="14.25">
      <c r="A370" s="60"/>
      <c r="B370" s="101"/>
      <c r="C370" s="65">
        <v>363</v>
      </c>
      <c r="D370" s="73" t="s">
        <v>934</v>
      </c>
      <c r="E370" s="70"/>
      <c r="F370" s="70">
        <v>0</v>
      </c>
      <c r="G370" s="70">
        <v>0</v>
      </c>
      <c r="H370" s="70">
        <v>0</v>
      </c>
      <c r="I370" s="115"/>
      <c r="J370" s="72"/>
      <c r="K370" s="72"/>
    </row>
    <row r="371" spans="1:11" ht="14.25">
      <c r="A371" s="60"/>
      <c r="B371" s="101" t="s">
        <v>23</v>
      </c>
      <c r="C371" s="66"/>
      <c r="D371" s="80" t="s">
        <v>20</v>
      </c>
      <c r="E371" s="115"/>
      <c r="F371" s="115">
        <f aca="true" t="shared" si="25" ref="F371:H372">F372</f>
        <v>200000</v>
      </c>
      <c r="G371" s="115">
        <f t="shared" si="25"/>
        <v>200000</v>
      </c>
      <c r="H371" s="115">
        <f t="shared" si="25"/>
        <v>870000</v>
      </c>
      <c r="I371" s="115" t="s">
        <v>755</v>
      </c>
      <c r="J371" s="72"/>
      <c r="K371" s="72"/>
    </row>
    <row r="372" spans="1:11" ht="14.25">
      <c r="A372" s="60"/>
      <c r="B372" s="101"/>
      <c r="C372" s="79">
        <v>4</v>
      </c>
      <c r="D372" s="80" t="s">
        <v>807</v>
      </c>
      <c r="E372" s="115"/>
      <c r="F372" s="115">
        <f t="shared" si="25"/>
        <v>200000</v>
      </c>
      <c r="G372" s="115">
        <f t="shared" si="25"/>
        <v>200000</v>
      </c>
      <c r="H372" s="115">
        <f t="shared" si="25"/>
        <v>870000</v>
      </c>
      <c r="I372" s="115"/>
      <c r="J372" s="72"/>
      <c r="K372" s="72"/>
    </row>
    <row r="373" spans="1:11" ht="14.25">
      <c r="A373" s="60"/>
      <c r="B373" s="101"/>
      <c r="C373" s="79">
        <v>42</v>
      </c>
      <c r="D373" s="80" t="s">
        <v>756</v>
      </c>
      <c r="E373" s="115"/>
      <c r="F373" s="115">
        <f>F375</f>
        <v>200000</v>
      </c>
      <c r="G373" s="115">
        <f>G375</f>
        <v>200000</v>
      </c>
      <c r="H373" s="115">
        <f>H375</f>
        <v>870000</v>
      </c>
      <c r="I373" s="115"/>
      <c r="J373" s="72"/>
      <c r="K373" s="72"/>
    </row>
    <row r="374" spans="1:11" ht="14.25">
      <c r="A374" s="60"/>
      <c r="B374" s="101"/>
      <c r="C374" s="79"/>
      <c r="D374" s="80" t="s">
        <v>290</v>
      </c>
      <c r="E374" s="115"/>
      <c r="F374" s="115"/>
      <c r="G374" s="115"/>
      <c r="H374" s="115"/>
      <c r="I374" s="115"/>
      <c r="J374" s="72"/>
      <c r="K374" s="72"/>
    </row>
    <row r="375" spans="1:11" ht="14.25">
      <c r="A375" s="60"/>
      <c r="B375" s="101"/>
      <c r="C375" s="79">
        <v>421</v>
      </c>
      <c r="D375" s="80" t="s">
        <v>312</v>
      </c>
      <c r="E375" s="115"/>
      <c r="F375" s="115">
        <v>200000</v>
      </c>
      <c r="G375" s="115">
        <v>200000</v>
      </c>
      <c r="H375" s="115">
        <v>870000</v>
      </c>
      <c r="I375" s="115"/>
      <c r="J375" s="72"/>
      <c r="K375" s="72"/>
    </row>
    <row r="376" spans="1:11" ht="14.25">
      <c r="A376" s="60"/>
      <c r="B376" s="101" t="s">
        <v>858</v>
      </c>
      <c r="C376" s="79"/>
      <c r="D376" s="80" t="s">
        <v>859</v>
      </c>
      <c r="E376" s="115"/>
      <c r="F376" s="115">
        <f>F377</f>
        <v>0</v>
      </c>
      <c r="G376" s="115">
        <f>G377</f>
        <v>0</v>
      </c>
      <c r="H376" s="115"/>
      <c r="I376" s="115"/>
      <c r="J376" s="72"/>
      <c r="K376" s="72"/>
    </row>
    <row r="377" spans="1:11" ht="14.25">
      <c r="A377" s="60"/>
      <c r="B377" s="101"/>
      <c r="C377" s="79">
        <v>4</v>
      </c>
      <c r="D377" s="80" t="s">
        <v>807</v>
      </c>
      <c r="E377" s="115"/>
      <c r="F377" s="115">
        <f>F379</f>
        <v>0</v>
      </c>
      <c r="G377" s="115">
        <f>G379</f>
        <v>0</v>
      </c>
      <c r="H377" s="115"/>
      <c r="I377" s="115"/>
      <c r="J377" s="72"/>
      <c r="K377" s="72"/>
    </row>
    <row r="378" spans="1:11" ht="14.25">
      <c r="A378" s="60"/>
      <c r="B378" s="101"/>
      <c r="C378" s="79">
        <v>42</v>
      </c>
      <c r="D378" s="73" t="s">
        <v>161</v>
      </c>
      <c r="E378" s="115"/>
      <c r="F378" s="115"/>
      <c r="G378" s="115"/>
      <c r="H378" s="115"/>
      <c r="I378" s="115"/>
      <c r="J378" s="72"/>
      <c r="K378" s="72"/>
    </row>
    <row r="379" spans="1:11" ht="14.25">
      <c r="A379" s="60"/>
      <c r="B379" s="101"/>
      <c r="C379" s="79"/>
      <c r="D379" s="73" t="s">
        <v>292</v>
      </c>
      <c r="E379" s="115"/>
      <c r="F379" s="115">
        <f>F380</f>
        <v>0</v>
      </c>
      <c r="G379" s="115">
        <f>G380</f>
        <v>0</v>
      </c>
      <c r="H379" s="115"/>
      <c r="I379" s="115"/>
      <c r="J379" s="72"/>
      <c r="K379" s="72"/>
    </row>
    <row r="380" spans="1:11" ht="14.25">
      <c r="A380" s="60"/>
      <c r="B380" s="101"/>
      <c r="C380" s="79">
        <v>421</v>
      </c>
      <c r="D380" s="80" t="s">
        <v>743</v>
      </c>
      <c r="E380" s="115"/>
      <c r="F380" s="115">
        <v>0</v>
      </c>
      <c r="G380" s="115">
        <v>0</v>
      </c>
      <c r="H380" s="115"/>
      <c r="I380" s="115"/>
      <c r="J380" s="72"/>
      <c r="K380" s="72"/>
    </row>
    <row r="381" spans="1:11" ht="14.25">
      <c r="A381" s="60"/>
      <c r="B381" s="101" t="s">
        <v>822</v>
      </c>
      <c r="C381" s="79"/>
      <c r="D381" s="80" t="s">
        <v>821</v>
      </c>
      <c r="E381" s="115"/>
      <c r="F381" s="115">
        <f>F383</f>
        <v>200000</v>
      </c>
      <c r="G381" s="115">
        <f>G383</f>
        <v>200000</v>
      </c>
      <c r="H381" s="115">
        <f>H383</f>
        <v>350000</v>
      </c>
      <c r="I381" s="115"/>
      <c r="J381" s="72"/>
      <c r="K381" s="72"/>
    </row>
    <row r="382" spans="1:11" ht="14.25">
      <c r="A382" s="60"/>
      <c r="B382" s="101"/>
      <c r="C382" s="79"/>
      <c r="D382" s="80" t="s">
        <v>74</v>
      </c>
      <c r="E382" s="115"/>
      <c r="F382" s="115"/>
      <c r="G382" s="115"/>
      <c r="H382" s="115"/>
      <c r="I382" s="115"/>
      <c r="J382" s="72"/>
      <c r="K382" s="72"/>
    </row>
    <row r="383" spans="1:11" ht="14.25">
      <c r="A383" s="60"/>
      <c r="B383" s="101"/>
      <c r="C383" s="79">
        <v>4</v>
      </c>
      <c r="D383" s="80" t="s">
        <v>807</v>
      </c>
      <c r="E383" s="115"/>
      <c r="F383" s="115">
        <f>F385</f>
        <v>200000</v>
      </c>
      <c r="G383" s="115">
        <f>G385</f>
        <v>200000</v>
      </c>
      <c r="H383" s="115">
        <f>H385</f>
        <v>350000</v>
      </c>
      <c r="I383" s="115"/>
      <c r="J383" s="72"/>
      <c r="K383" s="72"/>
    </row>
    <row r="384" spans="1:11" ht="14.25">
      <c r="A384" s="60"/>
      <c r="B384" s="101"/>
      <c r="C384" s="79">
        <v>42</v>
      </c>
      <c r="D384" s="73" t="s">
        <v>161</v>
      </c>
      <c r="E384" s="115"/>
      <c r="F384" s="115"/>
      <c r="G384" s="115"/>
      <c r="H384" s="115"/>
      <c r="I384" s="115" t="s">
        <v>755</v>
      </c>
      <c r="J384" s="72"/>
      <c r="K384" s="72"/>
    </row>
    <row r="385" spans="1:11" ht="14.25">
      <c r="A385" s="60"/>
      <c r="B385" s="101"/>
      <c r="C385" s="79"/>
      <c r="D385" s="73" t="s">
        <v>292</v>
      </c>
      <c r="E385" s="115"/>
      <c r="F385" s="115">
        <f>F386</f>
        <v>200000</v>
      </c>
      <c r="G385" s="115">
        <f>G386</f>
        <v>200000</v>
      </c>
      <c r="H385" s="115">
        <f>H386</f>
        <v>350000</v>
      </c>
      <c r="I385" s="115"/>
      <c r="J385" s="72"/>
      <c r="K385" s="72"/>
    </row>
    <row r="386" spans="1:11" ht="14.25">
      <c r="A386" s="60"/>
      <c r="B386" s="101"/>
      <c r="C386" s="79">
        <v>421</v>
      </c>
      <c r="D386" s="80" t="s">
        <v>743</v>
      </c>
      <c r="E386" s="115"/>
      <c r="F386" s="115">
        <v>200000</v>
      </c>
      <c r="G386" s="115">
        <v>200000</v>
      </c>
      <c r="H386" s="115">
        <v>350000</v>
      </c>
      <c r="I386" s="115"/>
      <c r="J386" s="72"/>
      <c r="K386" s="72"/>
    </row>
    <row r="387" spans="1:11" ht="14.25">
      <c r="A387" s="54"/>
      <c r="B387" s="101" t="s">
        <v>842</v>
      </c>
      <c r="C387" s="65"/>
      <c r="D387" s="80" t="s">
        <v>841</v>
      </c>
      <c r="E387" s="70"/>
      <c r="F387" s="70">
        <f aca="true" t="shared" si="26" ref="F387:H388">F388</f>
        <v>1200</v>
      </c>
      <c r="G387" s="70">
        <f t="shared" si="26"/>
        <v>1200</v>
      </c>
      <c r="H387" s="70">
        <f t="shared" si="26"/>
        <v>120000</v>
      </c>
      <c r="I387" s="115"/>
      <c r="J387" s="72"/>
      <c r="K387" s="72"/>
    </row>
    <row r="388" spans="1:11" ht="14.25">
      <c r="A388" s="54"/>
      <c r="B388" s="101"/>
      <c r="C388" s="65">
        <v>4</v>
      </c>
      <c r="D388" s="80" t="s">
        <v>807</v>
      </c>
      <c r="E388" s="70"/>
      <c r="F388" s="70">
        <f t="shared" si="26"/>
        <v>1200</v>
      </c>
      <c r="G388" s="70">
        <f t="shared" si="26"/>
        <v>1200</v>
      </c>
      <c r="H388" s="70">
        <f t="shared" si="26"/>
        <v>120000</v>
      </c>
      <c r="I388" s="115"/>
      <c r="J388" s="72"/>
      <c r="K388" s="72"/>
    </row>
    <row r="389" spans="1:11" ht="14.25">
      <c r="A389" s="54"/>
      <c r="B389" s="101"/>
      <c r="C389" s="65">
        <v>41</v>
      </c>
      <c r="D389" s="80" t="s">
        <v>330</v>
      </c>
      <c r="E389" s="70"/>
      <c r="F389" s="70">
        <f>F391</f>
        <v>1200</v>
      </c>
      <c r="G389" s="70">
        <f>G391</f>
        <v>1200</v>
      </c>
      <c r="H389" s="70">
        <f>H391</f>
        <v>120000</v>
      </c>
      <c r="I389" s="115"/>
      <c r="J389" s="72"/>
      <c r="K389" s="72"/>
    </row>
    <row r="390" spans="1:11" ht="14.25">
      <c r="A390" s="54"/>
      <c r="B390" s="101"/>
      <c r="C390" s="65"/>
      <c r="D390" s="80" t="s">
        <v>290</v>
      </c>
      <c r="E390" s="70"/>
      <c r="F390" s="70"/>
      <c r="G390" s="70"/>
      <c r="H390" s="70"/>
      <c r="I390" s="115"/>
      <c r="J390" s="72"/>
      <c r="K390" s="72"/>
    </row>
    <row r="391" spans="1:11" ht="14.25">
      <c r="A391" s="54"/>
      <c r="B391" s="101"/>
      <c r="C391" s="65">
        <v>411</v>
      </c>
      <c r="D391" s="80" t="s">
        <v>440</v>
      </c>
      <c r="E391" s="70"/>
      <c r="F391" s="70">
        <v>1200</v>
      </c>
      <c r="G391" s="70">
        <v>1200</v>
      </c>
      <c r="H391" s="70">
        <v>120000</v>
      </c>
      <c r="I391" s="115"/>
      <c r="J391" s="72"/>
      <c r="K391" s="72"/>
    </row>
    <row r="392" spans="1:11" ht="14.25">
      <c r="A392" s="60"/>
      <c r="B392" s="101" t="s">
        <v>862</v>
      </c>
      <c r="C392" s="120"/>
      <c r="D392" s="80" t="s">
        <v>860</v>
      </c>
      <c r="E392" s="109"/>
      <c r="F392" s="109"/>
      <c r="G392" s="109"/>
      <c r="H392" s="70"/>
      <c r="I392" s="115"/>
      <c r="J392" s="72"/>
      <c r="K392" s="72"/>
    </row>
    <row r="393" spans="1:11" ht="14.25">
      <c r="A393" s="60"/>
      <c r="B393" s="101"/>
      <c r="C393" s="120"/>
      <c r="D393" s="80" t="s">
        <v>861</v>
      </c>
      <c r="E393" s="115"/>
      <c r="F393" s="115">
        <f>F395</f>
        <v>0</v>
      </c>
      <c r="G393" s="115">
        <f>G395</f>
        <v>0</v>
      </c>
      <c r="H393" s="70"/>
      <c r="I393" s="115"/>
      <c r="J393" s="72"/>
      <c r="K393" s="72"/>
    </row>
    <row r="394" spans="1:11" ht="14.25">
      <c r="A394" s="60"/>
      <c r="B394" s="101"/>
      <c r="C394" s="65">
        <v>4</v>
      </c>
      <c r="D394" s="80" t="s">
        <v>807</v>
      </c>
      <c r="E394" s="115"/>
      <c r="F394" s="115">
        <f>F396</f>
        <v>0</v>
      </c>
      <c r="G394" s="115">
        <f>G396</f>
        <v>0</v>
      </c>
      <c r="H394" s="70"/>
      <c r="I394" s="115"/>
      <c r="J394" s="72"/>
      <c r="K394" s="72"/>
    </row>
    <row r="395" spans="1:11" ht="14.25">
      <c r="A395" s="60"/>
      <c r="B395" s="101"/>
      <c r="C395" s="65">
        <v>41</v>
      </c>
      <c r="D395" s="73" t="s">
        <v>742</v>
      </c>
      <c r="E395" s="115"/>
      <c r="F395" s="115">
        <f>F396</f>
        <v>0</v>
      </c>
      <c r="G395" s="115">
        <f>G396</f>
        <v>0</v>
      </c>
      <c r="H395" s="70"/>
      <c r="I395" s="115"/>
      <c r="J395" s="72"/>
      <c r="K395" s="72"/>
    </row>
    <row r="396" spans="1:11" ht="14.25">
      <c r="A396" s="60"/>
      <c r="B396" s="101"/>
      <c r="C396" s="65">
        <v>412</v>
      </c>
      <c r="D396" s="73" t="s">
        <v>743</v>
      </c>
      <c r="E396" s="115"/>
      <c r="F396" s="115">
        <f>F397</f>
        <v>0</v>
      </c>
      <c r="G396" s="115">
        <f>G397</f>
        <v>0</v>
      </c>
      <c r="H396" s="70"/>
      <c r="I396" s="115"/>
      <c r="J396" s="72"/>
      <c r="K396" s="72"/>
    </row>
    <row r="397" spans="1:11" ht="14.25">
      <c r="A397" s="60"/>
      <c r="B397" s="101" t="s">
        <v>175</v>
      </c>
      <c r="C397" s="66"/>
      <c r="D397" s="80" t="s">
        <v>176</v>
      </c>
      <c r="E397" s="109"/>
      <c r="F397" s="109"/>
      <c r="G397" s="109"/>
      <c r="H397" s="109"/>
      <c r="I397" s="109"/>
      <c r="J397" s="72"/>
      <c r="K397" s="72"/>
    </row>
    <row r="398" spans="1:11" ht="14.25">
      <c r="A398" s="60"/>
      <c r="B398" s="101"/>
      <c r="C398" s="66"/>
      <c r="D398" s="80" t="s">
        <v>177</v>
      </c>
      <c r="E398" s="115"/>
      <c r="F398" s="115">
        <f aca="true" t="shared" si="27" ref="F398:H399">F399</f>
        <v>45000</v>
      </c>
      <c r="G398" s="115">
        <f t="shared" si="27"/>
        <v>45000</v>
      </c>
      <c r="H398" s="115">
        <f>H404</f>
        <v>50000</v>
      </c>
      <c r="I398" s="115"/>
      <c r="J398" s="72"/>
      <c r="K398" s="72"/>
    </row>
    <row r="399" spans="1:11" ht="14.25">
      <c r="A399" s="60"/>
      <c r="B399" s="101" t="s">
        <v>178</v>
      </c>
      <c r="C399" s="66"/>
      <c r="D399" s="80" t="s">
        <v>179</v>
      </c>
      <c r="E399" s="115"/>
      <c r="F399" s="115">
        <f t="shared" si="27"/>
        <v>45000</v>
      </c>
      <c r="G399" s="115">
        <f t="shared" si="27"/>
        <v>45000</v>
      </c>
      <c r="H399" s="115">
        <f t="shared" si="27"/>
        <v>0</v>
      </c>
      <c r="I399" s="115"/>
      <c r="J399" s="72"/>
      <c r="K399" s="72"/>
    </row>
    <row r="400" spans="1:11" ht="14.25">
      <c r="A400" s="54"/>
      <c r="B400" s="101"/>
      <c r="C400" s="79">
        <v>4</v>
      </c>
      <c r="D400" s="80" t="s">
        <v>807</v>
      </c>
      <c r="E400" s="115"/>
      <c r="F400" s="115">
        <f aca="true" t="shared" si="28" ref="F400:H401">F401</f>
        <v>45000</v>
      </c>
      <c r="G400" s="115">
        <f t="shared" si="28"/>
        <v>45000</v>
      </c>
      <c r="H400" s="115">
        <f t="shared" si="28"/>
        <v>0</v>
      </c>
      <c r="I400" s="115"/>
      <c r="J400" s="72"/>
      <c r="K400" s="72"/>
    </row>
    <row r="401" spans="1:11" ht="14.25">
      <c r="A401" s="54"/>
      <c r="B401" s="101"/>
      <c r="C401" s="65">
        <v>41</v>
      </c>
      <c r="D401" s="73" t="s">
        <v>742</v>
      </c>
      <c r="E401" s="115"/>
      <c r="F401" s="115">
        <f t="shared" si="28"/>
        <v>45000</v>
      </c>
      <c r="G401" s="115">
        <f t="shared" si="28"/>
        <v>45000</v>
      </c>
      <c r="H401" s="115">
        <f t="shared" si="28"/>
        <v>0</v>
      </c>
      <c r="I401" s="115"/>
      <c r="J401" s="72"/>
      <c r="K401" s="72"/>
    </row>
    <row r="402" spans="1:11" ht="14.25">
      <c r="A402" s="54"/>
      <c r="B402" s="101"/>
      <c r="C402" s="65">
        <v>412</v>
      </c>
      <c r="D402" s="73" t="s">
        <v>743</v>
      </c>
      <c r="E402" s="115"/>
      <c r="F402" s="115">
        <v>45000</v>
      </c>
      <c r="G402" s="115">
        <v>45000</v>
      </c>
      <c r="H402" s="115">
        <v>0</v>
      </c>
      <c r="I402" s="115"/>
      <c r="J402" s="72"/>
      <c r="K402" s="72"/>
    </row>
    <row r="403" spans="1:11" ht="14.25">
      <c r="A403" s="54"/>
      <c r="B403" s="101"/>
      <c r="C403" s="79">
        <v>42</v>
      </c>
      <c r="D403" s="73" t="s">
        <v>161</v>
      </c>
      <c r="E403" s="115"/>
      <c r="F403" s="115"/>
      <c r="G403" s="115"/>
      <c r="H403" s="115"/>
      <c r="I403" s="115"/>
      <c r="J403" s="72"/>
      <c r="K403" s="72"/>
    </row>
    <row r="404" spans="1:11" ht="14.25">
      <c r="A404" s="54"/>
      <c r="B404" s="101"/>
      <c r="C404" s="79"/>
      <c r="D404" s="73" t="s">
        <v>292</v>
      </c>
      <c r="E404" s="115"/>
      <c r="F404" s="115">
        <f>F405</f>
        <v>0</v>
      </c>
      <c r="G404" s="115">
        <f>G405</f>
        <v>0</v>
      </c>
      <c r="H404" s="115">
        <f>H405</f>
        <v>50000</v>
      </c>
      <c r="I404" s="115"/>
      <c r="J404" s="72"/>
      <c r="K404" s="72"/>
    </row>
    <row r="405" spans="1:11" ht="14.25">
      <c r="A405" s="54"/>
      <c r="B405" s="101"/>
      <c r="C405" s="79">
        <v>426</v>
      </c>
      <c r="D405" s="80" t="s">
        <v>893</v>
      </c>
      <c r="E405" s="115"/>
      <c r="F405" s="115">
        <v>0</v>
      </c>
      <c r="G405" s="115">
        <v>0</v>
      </c>
      <c r="H405" s="115">
        <v>50000</v>
      </c>
      <c r="I405" s="115"/>
      <c r="J405" s="72"/>
      <c r="K405" s="72"/>
    </row>
    <row r="406" spans="1:11" ht="14.25">
      <c r="A406" s="54"/>
      <c r="B406" s="101" t="s">
        <v>25</v>
      </c>
      <c r="C406" s="65"/>
      <c r="D406" s="73" t="s">
        <v>24</v>
      </c>
      <c r="E406" s="115"/>
      <c r="F406" s="115">
        <f>F407</f>
        <v>80000</v>
      </c>
      <c r="G406" s="115">
        <f>G407</f>
        <v>80000</v>
      </c>
      <c r="H406" s="115">
        <f>H407</f>
        <v>80000</v>
      </c>
      <c r="I406" s="115"/>
      <c r="J406" s="72"/>
      <c r="K406" s="72"/>
    </row>
    <row r="407" spans="1:11" ht="14.25">
      <c r="A407" s="54"/>
      <c r="B407" s="101" t="s">
        <v>26</v>
      </c>
      <c r="C407" s="65"/>
      <c r="D407" s="73" t="s">
        <v>27</v>
      </c>
      <c r="E407" s="115"/>
      <c r="F407" s="115">
        <f aca="true" t="shared" si="29" ref="F407:H409">F408</f>
        <v>80000</v>
      </c>
      <c r="G407" s="115">
        <f t="shared" si="29"/>
        <v>80000</v>
      </c>
      <c r="H407" s="115">
        <f t="shared" si="29"/>
        <v>80000</v>
      </c>
      <c r="I407" s="115" t="s">
        <v>755</v>
      </c>
      <c r="J407" s="72" t="s">
        <v>755</v>
      </c>
      <c r="K407" s="72"/>
    </row>
    <row r="408" spans="1:11" ht="14.25">
      <c r="A408" s="60"/>
      <c r="B408" s="101"/>
      <c r="C408" s="79">
        <v>3</v>
      </c>
      <c r="D408" s="80" t="s">
        <v>396</v>
      </c>
      <c r="E408" s="115"/>
      <c r="F408" s="115">
        <f t="shared" si="29"/>
        <v>80000</v>
      </c>
      <c r="G408" s="115">
        <f t="shared" si="29"/>
        <v>80000</v>
      </c>
      <c r="H408" s="115">
        <f t="shared" si="29"/>
        <v>80000</v>
      </c>
      <c r="I408" s="115"/>
      <c r="J408" s="72"/>
      <c r="K408" s="72"/>
    </row>
    <row r="409" spans="1:11" ht="14.25">
      <c r="A409" s="60"/>
      <c r="B409" s="101"/>
      <c r="C409" s="79">
        <v>32</v>
      </c>
      <c r="D409" s="80" t="s">
        <v>196</v>
      </c>
      <c r="E409" s="115"/>
      <c r="F409" s="115">
        <f t="shared" si="29"/>
        <v>80000</v>
      </c>
      <c r="G409" s="115">
        <f t="shared" si="29"/>
        <v>80000</v>
      </c>
      <c r="H409" s="115">
        <f t="shared" si="29"/>
        <v>80000</v>
      </c>
      <c r="I409" s="115"/>
      <c r="J409" s="72"/>
      <c r="K409" s="72"/>
    </row>
    <row r="410" spans="1:11" ht="14.25">
      <c r="A410" s="60"/>
      <c r="B410" s="101"/>
      <c r="C410" s="79">
        <v>323</v>
      </c>
      <c r="D410" s="80" t="s">
        <v>245</v>
      </c>
      <c r="E410" s="115"/>
      <c r="F410" s="115">
        <v>80000</v>
      </c>
      <c r="G410" s="115">
        <v>80000</v>
      </c>
      <c r="H410" s="115">
        <v>80000</v>
      </c>
      <c r="I410" s="115"/>
      <c r="J410" s="72"/>
      <c r="K410" s="72"/>
    </row>
    <row r="411" spans="1:11" ht="14.25">
      <c r="A411" s="60"/>
      <c r="B411" s="101" t="s">
        <v>863</v>
      </c>
      <c r="C411" s="65"/>
      <c r="D411" s="73" t="s">
        <v>864</v>
      </c>
      <c r="E411" s="115"/>
      <c r="F411" s="115">
        <f>F412</f>
        <v>0</v>
      </c>
      <c r="G411" s="115">
        <f>G412</f>
        <v>0</v>
      </c>
      <c r="H411" s="115">
        <f>H412</f>
        <v>0</v>
      </c>
      <c r="I411" s="115"/>
      <c r="J411" s="72"/>
      <c r="K411" s="72"/>
    </row>
    <row r="412" spans="1:11" ht="14.25">
      <c r="A412" s="60"/>
      <c r="B412" s="101"/>
      <c r="C412" s="65">
        <v>4</v>
      </c>
      <c r="D412" s="80" t="s">
        <v>807</v>
      </c>
      <c r="E412" s="115"/>
      <c r="F412" s="115">
        <f>F414</f>
        <v>0</v>
      </c>
      <c r="G412" s="115">
        <f>G414</f>
        <v>0</v>
      </c>
      <c r="H412" s="115">
        <f>H414</f>
        <v>0</v>
      </c>
      <c r="I412" s="115"/>
      <c r="J412" s="72"/>
      <c r="K412" s="72"/>
    </row>
    <row r="413" spans="1:11" ht="14.25">
      <c r="A413" s="60"/>
      <c r="B413" s="101"/>
      <c r="C413" s="65">
        <v>41</v>
      </c>
      <c r="D413" s="73" t="s">
        <v>742</v>
      </c>
      <c r="E413" s="115"/>
      <c r="F413" s="115">
        <f>F414</f>
        <v>0</v>
      </c>
      <c r="G413" s="115">
        <f>G414</f>
        <v>0</v>
      </c>
      <c r="H413" s="115">
        <f>H414</f>
        <v>0</v>
      </c>
      <c r="I413" s="115"/>
      <c r="J413" s="72"/>
      <c r="K413" s="72"/>
    </row>
    <row r="414" spans="1:11" ht="14.25">
      <c r="A414" s="60"/>
      <c r="B414" s="101"/>
      <c r="C414" s="65">
        <v>412</v>
      </c>
      <c r="D414" s="73" t="s">
        <v>743</v>
      </c>
      <c r="E414" s="115"/>
      <c r="F414" s="115">
        <f>F417</f>
        <v>0</v>
      </c>
      <c r="G414" s="115">
        <f>G417</f>
        <v>0</v>
      </c>
      <c r="H414" s="115">
        <f>H417</f>
        <v>0</v>
      </c>
      <c r="I414" s="115"/>
      <c r="J414" s="72"/>
      <c r="K414" s="72"/>
    </row>
    <row r="415" spans="1:11" ht="14.25">
      <c r="A415" s="60"/>
      <c r="B415" s="101"/>
      <c r="C415" s="65"/>
      <c r="D415" s="73" t="s">
        <v>905</v>
      </c>
      <c r="E415" s="115"/>
      <c r="F415" s="115"/>
      <c r="G415" s="115"/>
      <c r="H415" s="115"/>
      <c r="I415" s="115"/>
      <c r="J415" s="72"/>
      <c r="K415" s="72"/>
    </row>
    <row r="416" spans="1:11" ht="14.25">
      <c r="A416" s="60"/>
      <c r="B416" s="101"/>
      <c r="C416" s="65"/>
      <c r="D416" s="73" t="s">
        <v>40</v>
      </c>
      <c r="E416" s="115"/>
      <c r="F416" s="115"/>
      <c r="G416" s="115"/>
      <c r="H416" s="115"/>
      <c r="I416" s="115"/>
      <c r="J416" s="72"/>
      <c r="K416" s="72"/>
    </row>
    <row r="417" spans="1:11" ht="14.25">
      <c r="A417" s="54"/>
      <c r="B417" s="101" t="s">
        <v>865</v>
      </c>
      <c r="C417" s="65"/>
      <c r="D417" s="73" t="s">
        <v>866</v>
      </c>
      <c r="E417" s="115"/>
      <c r="F417" s="115">
        <f aca="true" t="shared" si="30" ref="F417:H418">F418</f>
        <v>0</v>
      </c>
      <c r="G417" s="115">
        <f t="shared" si="30"/>
        <v>0</v>
      </c>
      <c r="H417" s="115">
        <f t="shared" si="30"/>
        <v>0</v>
      </c>
      <c r="I417" s="115"/>
      <c r="J417" s="72"/>
      <c r="K417" s="72"/>
    </row>
    <row r="418" spans="1:11" ht="14.25">
      <c r="A418" s="54"/>
      <c r="B418" s="101" t="s">
        <v>867</v>
      </c>
      <c r="C418" s="65"/>
      <c r="D418" s="73" t="s">
        <v>868</v>
      </c>
      <c r="E418" s="115"/>
      <c r="F418" s="115">
        <f t="shared" si="30"/>
        <v>0</v>
      </c>
      <c r="G418" s="115">
        <f t="shared" si="30"/>
        <v>0</v>
      </c>
      <c r="H418" s="115">
        <f t="shared" si="30"/>
        <v>0</v>
      </c>
      <c r="I418" s="115"/>
      <c r="J418" s="72"/>
      <c r="K418" s="72"/>
    </row>
    <row r="419" spans="1:11" ht="14.25">
      <c r="A419" s="54"/>
      <c r="B419" s="101"/>
      <c r="C419" s="79">
        <v>4</v>
      </c>
      <c r="D419" s="80" t="s">
        <v>807</v>
      </c>
      <c r="E419" s="115"/>
      <c r="F419" s="115">
        <f>F423</f>
        <v>0</v>
      </c>
      <c r="G419" s="115">
        <f>G423</f>
        <v>0</v>
      </c>
      <c r="H419" s="115">
        <f>H423</f>
        <v>0</v>
      </c>
      <c r="I419" s="115"/>
      <c r="J419" s="72"/>
      <c r="K419" s="72"/>
    </row>
    <row r="420" spans="1:11" ht="14.25">
      <c r="A420" s="60"/>
      <c r="B420" s="101"/>
      <c r="C420" s="65">
        <v>42</v>
      </c>
      <c r="D420" s="73" t="s">
        <v>291</v>
      </c>
      <c r="E420" s="109"/>
      <c r="F420" s="109"/>
      <c r="G420" s="109"/>
      <c r="H420" s="109"/>
      <c r="I420" s="115"/>
      <c r="J420" s="72"/>
      <c r="K420" s="72"/>
    </row>
    <row r="421" spans="1:11" ht="14.25">
      <c r="A421" s="60"/>
      <c r="B421" s="101"/>
      <c r="C421" s="65"/>
      <c r="D421" s="73" t="s">
        <v>292</v>
      </c>
      <c r="E421" s="115"/>
      <c r="F421" s="115">
        <f>F423</f>
        <v>0</v>
      </c>
      <c r="G421" s="115">
        <f>G423</f>
        <v>0</v>
      </c>
      <c r="H421" s="115">
        <f>H423</f>
        <v>0</v>
      </c>
      <c r="I421" s="115"/>
      <c r="J421" s="72"/>
      <c r="K421" s="72"/>
    </row>
    <row r="422" spans="1:11" ht="14.25">
      <c r="A422" s="60"/>
      <c r="B422" s="101"/>
      <c r="C422" s="65">
        <v>421</v>
      </c>
      <c r="D422" s="73" t="s">
        <v>312</v>
      </c>
      <c r="E422" s="115"/>
      <c r="F422" s="115">
        <f>F423</f>
        <v>0</v>
      </c>
      <c r="G422" s="115">
        <f>G423</f>
        <v>0</v>
      </c>
      <c r="H422" s="115">
        <f>H423</f>
        <v>0</v>
      </c>
      <c r="I422" s="115"/>
      <c r="J422" s="72"/>
      <c r="K422" s="72"/>
    </row>
    <row r="423" spans="1:11" ht="14.25">
      <c r="A423" s="60"/>
      <c r="B423" s="101"/>
      <c r="C423" s="66"/>
      <c r="D423" s="74"/>
      <c r="E423" s="109"/>
      <c r="F423" s="109"/>
      <c r="G423" s="109"/>
      <c r="H423" s="109"/>
      <c r="I423" s="109"/>
      <c r="J423" s="72"/>
      <c r="K423" s="72"/>
    </row>
    <row r="424" spans="1:11" ht="14.25">
      <c r="A424" s="60"/>
      <c r="B424" s="101"/>
      <c r="C424" s="66"/>
      <c r="D424" s="16"/>
      <c r="E424" s="74"/>
      <c r="F424" s="74"/>
      <c r="G424" s="74"/>
      <c r="H424" s="74"/>
      <c r="I424" s="74"/>
      <c r="J424" s="72"/>
      <c r="K424" s="72"/>
    </row>
    <row r="425" spans="1:11" ht="14.25">
      <c r="A425" s="54"/>
      <c r="B425" s="101" t="s">
        <v>28</v>
      </c>
      <c r="C425" s="65"/>
      <c r="D425" s="19" t="s">
        <v>471</v>
      </c>
      <c r="E425" s="117"/>
      <c r="F425" s="117">
        <f>F429+F448+F468</f>
        <v>3850000</v>
      </c>
      <c r="G425" s="117">
        <f>G429+G448+G468</f>
        <v>3850000</v>
      </c>
      <c r="H425" s="117">
        <f>H429+H448+H468</f>
        <v>3357000</v>
      </c>
      <c r="I425" s="117"/>
      <c r="J425" s="72"/>
      <c r="K425" s="72"/>
    </row>
    <row r="426" spans="1:11" ht="14.25">
      <c r="A426" s="54"/>
      <c r="B426" s="101"/>
      <c r="C426" s="65"/>
      <c r="D426" s="19" t="s">
        <v>907</v>
      </c>
      <c r="E426" s="73"/>
      <c r="F426" s="73"/>
      <c r="G426" s="73"/>
      <c r="H426" s="73"/>
      <c r="I426" s="73"/>
      <c r="J426" s="72"/>
      <c r="K426" s="72"/>
    </row>
    <row r="427" spans="1:11" ht="14.25">
      <c r="A427" s="54"/>
      <c r="B427" s="101"/>
      <c r="C427" s="65"/>
      <c r="D427" s="19" t="s">
        <v>42</v>
      </c>
      <c r="E427" s="73"/>
      <c r="F427" s="73"/>
      <c r="G427" s="73"/>
      <c r="H427" s="73"/>
      <c r="I427" s="73"/>
      <c r="J427" s="72"/>
      <c r="K427" s="72"/>
    </row>
    <row r="428" spans="1:12" ht="14.25">
      <c r="A428" s="54"/>
      <c r="B428" s="101"/>
      <c r="C428" s="65"/>
      <c r="D428" s="19" t="s">
        <v>43</v>
      </c>
      <c r="E428" s="73"/>
      <c r="F428" s="73"/>
      <c r="G428" s="73"/>
      <c r="H428" s="73"/>
      <c r="I428" s="73"/>
      <c r="J428" s="72"/>
      <c r="K428" s="72"/>
      <c r="L428" s="1" t="s">
        <v>755</v>
      </c>
    </row>
    <row r="429" spans="1:11" s="2" customFormat="1" ht="15">
      <c r="A429" s="54"/>
      <c r="B429" s="101" t="s">
        <v>30</v>
      </c>
      <c r="C429" s="65"/>
      <c r="D429" s="73" t="s">
        <v>29</v>
      </c>
      <c r="E429" s="117"/>
      <c r="F429" s="117">
        <f>F430+F434+F440</f>
        <v>2805000</v>
      </c>
      <c r="G429" s="117">
        <f>G430+G434+G440</f>
        <v>2805000</v>
      </c>
      <c r="H429" s="117">
        <f>H430+H434+H440</f>
        <v>2605000</v>
      </c>
      <c r="I429" s="117"/>
      <c r="J429" s="72"/>
      <c r="K429" s="72"/>
    </row>
    <row r="430" spans="1:11" s="2" customFormat="1" ht="15">
      <c r="A430" s="54"/>
      <c r="B430" s="101" t="s">
        <v>32</v>
      </c>
      <c r="C430" s="65"/>
      <c r="D430" s="73" t="s">
        <v>31</v>
      </c>
      <c r="E430" s="117"/>
      <c r="F430" s="117">
        <f>F431</f>
        <v>5000</v>
      </c>
      <c r="G430" s="117">
        <f>G431</f>
        <v>5000</v>
      </c>
      <c r="H430" s="117">
        <f>H431</f>
        <v>5000</v>
      </c>
      <c r="I430" s="117"/>
      <c r="J430" s="72"/>
      <c r="K430" s="72"/>
    </row>
    <row r="431" spans="1:11" s="2" customFormat="1" ht="15">
      <c r="A431" s="54"/>
      <c r="B431" s="101"/>
      <c r="C431" s="65">
        <v>3</v>
      </c>
      <c r="D431" s="73" t="s">
        <v>396</v>
      </c>
      <c r="E431" s="117"/>
      <c r="F431" s="117">
        <f aca="true" t="shared" si="31" ref="F431:H432">F432</f>
        <v>5000</v>
      </c>
      <c r="G431" s="117">
        <f t="shared" si="31"/>
        <v>5000</v>
      </c>
      <c r="H431" s="117">
        <f t="shared" si="31"/>
        <v>5000</v>
      </c>
      <c r="I431" s="117"/>
      <c r="J431" s="72"/>
      <c r="K431" s="72"/>
    </row>
    <row r="432" spans="1:11" ht="14.25">
      <c r="A432" s="54"/>
      <c r="B432" s="101"/>
      <c r="C432" s="65">
        <v>32</v>
      </c>
      <c r="D432" s="73" t="s">
        <v>196</v>
      </c>
      <c r="E432" s="117"/>
      <c r="F432" s="117">
        <f t="shared" si="31"/>
        <v>5000</v>
      </c>
      <c r="G432" s="117">
        <f t="shared" si="31"/>
        <v>5000</v>
      </c>
      <c r="H432" s="117">
        <f t="shared" si="31"/>
        <v>5000</v>
      </c>
      <c r="I432" s="117"/>
      <c r="J432" s="72"/>
      <c r="K432" s="72"/>
    </row>
    <row r="433" spans="1:11" ht="14.25">
      <c r="A433" s="54"/>
      <c r="B433" s="101"/>
      <c r="C433" s="65">
        <v>323</v>
      </c>
      <c r="D433" s="73" t="s">
        <v>245</v>
      </c>
      <c r="E433" s="117"/>
      <c r="F433" s="117">
        <v>5000</v>
      </c>
      <c r="G433" s="117">
        <v>5000</v>
      </c>
      <c r="H433" s="117">
        <v>5000</v>
      </c>
      <c r="I433" s="117"/>
      <c r="J433" s="72"/>
      <c r="K433" s="72"/>
    </row>
    <row r="434" spans="1:11" s="2" customFormat="1" ht="15">
      <c r="A434" s="54"/>
      <c r="B434" s="101" t="s">
        <v>33</v>
      </c>
      <c r="C434" s="65"/>
      <c r="D434" s="73" t="s">
        <v>34</v>
      </c>
      <c r="E434" s="117"/>
      <c r="F434" s="117">
        <f>F435</f>
        <v>700000</v>
      </c>
      <c r="G434" s="117">
        <f>G435</f>
        <v>700000</v>
      </c>
      <c r="H434" s="117">
        <f>H435</f>
        <v>300000</v>
      </c>
      <c r="I434" s="117"/>
      <c r="J434" s="72"/>
      <c r="K434" s="72"/>
    </row>
    <row r="435" spans="1:11" s="2" customFormat="1" ht="15">
      <c r="A435" s="54"/>
      <c r="B435" s="101"/>
      <c r="C435" s="65">
        <v>4</v>
      </c>
      <c r="D435" s="73" t="s">
        <v>807</v>
      </c>
      <c r="E435" s="117"/>
      <c r="F435" s="117">
        <f>F437</f>
        <v>700000</v>
      </c>
      <c r="G435" s="117">
        <f>G437</f>
        <v>700000</v>
      </c>
      <c r="H435" s="117">
        <f>H437</f>
        <v>300000</v>
      </c>
      <c r="I435" s="117"/>
      <c r="J435" s="72"/>
      <c r="K435" s="72"/>
    </row>
    <row r="436" spans="1:11" ht="14.25">
      <c r="A436" s="54"/>
      <c r="B436" s="101"/>
      <c r="C436" s="65">
        <v>42</v>
      </c>
      <c r="D436" s="73" t="s">
        <v>291</v>
      </c>
      <c r="E436" s="117"/>
      <c r="F436" s="117"/>
      <c r="G436" s="117"/>
      <c r="H436" s="117"/>
      <c r="I436" s="117"/>
      <c r="J436" s="72"/>
      <c r="K436" s="72"/>
    </row>
    <row r="437" spans="1:11" ht="14.25">
      <c r="A437" s="54"/>
      <c r="B437" s="101"/>
      <c r="C437" s="65"/>
      <c r="D437" s="73" t="s">
        <v>292</v>
      </c>
      <c r="E437" s="117"/>
      <c r="F437" s="117">
        <f>F438</f>
        <v>700000</v>
      </c>
      <c r="G437" s="117">
        <f>G438</f>
        <v>700000</v>
      </c>
      <c r="H437" s="117">
        <f>H438</f>
        <v>300000</v>
      </c>
      <c r="I437" s="117"/>
      <c r="J437" s="72"/>
      <c r="K437" s="72"/>
    </row>
    <row r="438" spans="1:17" ht="14.25">
      <c r="A438" s="54"/>
      <c r="B438" s="101"/>
      <c r="C438" s="65">
        <v>421</v>
      </c>
      <c r="D438" s="73" t="s">
        <v>312</v>
      </c>
      <c r="E438" s="117"/>
      <c r="F438" s="117">
        <v>700000</v>
      </c>
      <c r="G438" s="117">
        <v>700000</v>
      </c>
      <c r="H438" s="117">
        <v>300000</v>
      </c>
      <c r="I438" s="117"/>
      <c r="J438" s="72"/>
      <c r="K438" s="72"/>
      <c r="Q438" s="1" t="s">
        <v>755</v>
      </c>
    </row>
    <row r="439" spans="1:11" ht="14.25">
      <c r="A439" s="60"/>
      <c r="B439" s="101" t="s">
        <v>162</v>
      </c>
      <c r="C439" s="66"/>
      <c r="D439" s="80" t="s">
        <v>163</v>
      </c>
      <c r="E439" s="118"/>
      <c r="F439" s="118"/>
      <c r="G439" s="118"/>
      <c r="H439" s="118"/>
      <c r="I439" s="118"/>
      <c r="J439" s="72"/>
      <c r="K439" s="72"/>
    </row>
    <row r="440" spans="1:11" ht="14.25">
      <c r="A440" s="60"/>
      <c r="B440" s="101"/>
      <c r="C440" s="66"/>
      <c r="D440" s="80" t="s">
        <v>159</v>
      </c>
      <c r="E440" s="117"/>
      <c r="F440" s="117">
        <f>F441</f>
        <v>2100000</v>
      </c>
      <c r="G440" s="117">
        <f>G441</f>
        <v>2100000</v>
      </c>
      <c r="H440" s="117">
        <f>H441</f>
        <v>2300000</v>
      </c>
      <c r="I440" s="117"/>
      <c r="J440" s="72"/>
      <c r="K440" s="72"/>
    </row>
    <row r="441" spans="1:11" ht="14.25">
      <c r="A441" s="60"/>
      <c r="B441" s="101"/>
      <c r="C441" s="79">
        <v>4</v>
      </c>
      <c r="D441" s="80" t="s">
        <v>807</v>
      </c>
      <c r="E441" s="117"/>
      <c r="F441" s="117">
        <f>F443</f>
        <v>2100000</v>
      </c>
      <c r="G441" s="117">
        <f>G443</f>
        <v>2100000</v>
      </c>
      <c r="H441" s="117">
        <f>H443</f>
        <v>2300000</v>
      </c>
      <c r="I441" s="117"/>
      <c r="J441" s="72"/>
      <c r="K441" s="72"/>
    </row>
    <row r="442" spans="1:11" ht="14.25">
      <c r="A442" s="60"/>
      <c r="B442" s="101"/>
      <c r="C442" s="79">
        <v>42</v>
      </c>
      <c r="D442" s="80" t="s">
        <v>291</v>
      </c>
      <c r="E442" s="117"/>
      <c r="F442" s="117"/>
      <c r="G442" s="117"/>
      <c r="H442" s="117"/>
      <c r="I442" s="117"/>
      <c r="J442" s="72"/>
      <c r="K442" s="72"/>
    </row>
    <row r="443" spans="1:11" ht="14.25">
      <c r="A443" s="60"/>
      <c r="B443" s="101"/>
      <c r="C443" s="79"/>
      <c r="D443" s="80" t="s">
        <v>292</v>
      </c>
      <c r="E443" s="117"/>
      <c r="F443" s="117">
        <f>F444</f>
        <v>2100000</v>
      </c>
      <c r="G443" s="117">
        <f>G444</f>
        <v>2100000</v>
      </c>
      <c r="H443" s="117">
        <f>H444</f>
        <v>2300000</v>
      </c>
      <c r="I443" s="117"/>
      <c r="J443" s="72"/>
      <c r="K443" s="72"/>
    </row>
    <row r="444" spans="1:11" ht="14.25">
      <c r="A444" s="60"/>
      <c r="B444" s="101"/>
      <c r="C444" s="79">
        <v>421</v>
      </c>
      <c r="D444" s="80" t="s">
        <v>164</v>
      </c>
      <c r="E444" s="117"/>
      <c r="F444" s="117">
        <v>2100000</v>
      </c>
      <c r="G444" s="117">
        <v>2100000</v>
      </c>
      <c r="H444" s="117">
        <v>2300000</v>
      </c>
      <c r="I444" s="117"/>
      <c r="J444" s="72"/>
      <c r="K444" s="72"/>
    </row>
    <row r="445" spans="1:11" ht="14.25">
      <c r="A445" s="60"/>
      <c r="B445" s="101"/>
      <c r="C445" s="66"/>
      <c r="D445" s="80" t="s">
        <v>908</v>
      </c>
      <c r="E445" s="118"/>
      <c r="F445" s="118"/>
      <c r="G445" s="118"/>
      <c r="H445" s="118"/>
      <c r="I445" s="118"/>
      <c r="J445" s="72"/>
      <c r="K445" s="72"/>
    </row>
    <row r="446" spans="1:11" ht="14.25">
      <c r="A446" s="60"/>
      <c r="B446" s="101"/>
      <c r="C446" s="66"/>
      <c r="D446" s="80" t="s">
        <v>42</v>
      </c>
      <c r="E446" s="118"/>
      <c r="F446" s="118"/>
      <c r="G446" s="118"/>
      <c r="H446" s="118"/>
      <c r="I446" s="118"/>
      <c r="J446" s="72"/>
      <c r="K446" s="72"/>
    </row>
    <row r="447" spans="1:11" ht="14.25">
      <c r="A447" s="60"/>
      <c r="B447" s="101"/>
      <c r="C447" s="66"/>
      <c r="D447" s="80" t="s">
        <v>44</v>
      </c>
      <c r="E447" s="118"/>
      <c r="F447" s="118"/>
      <c r="G447" s="118"/>
      <c r="H447" s="118"/>
      <c r="I447" s="118"/>
      <c r="J447" s="72"/>
      <c r="K447" s="72"/>
    </row>
    <row r="448" spans="1:11" s="2" customFormat="1" ht="15">
      <c r="A448" s="54"/>
      <c r="B448" s="101" t="s">
        <v>36</v>
      </c>
      <c r="C448" s="65"/>
      <c r="D448" s="73" t="s">
        <v>35</v>
      </c>
      <c r="E448" s="117"/>
      <c r="F448" s="117">
        <f>F450+F455+F461</f>
        <v>215000</v>
      </c>
      <c r="G448" s="117">
        <f>G450+G455+G461</f>
        <v>215000</v>
      </c>
      <c r="H448" s="117">
        <f>H450+H455+H461</f>
        <v>317000</v>
      </c>
      <c r="I448" s="117" t="s">
        <v>755</v>
      </c>
      <c r="J448" s="72"/>
      <c r="K448" s="72"/>
    </row>
    <row r="449" spans="1:11" ht="14.25">
      <c r="A449" s="54"/>
      <c r="B449" s="101" t="s">
        <v>38</v>
      </c>
      <c r="C449" s="65"/>
      <c r="D449" s="73" t="s">
        <v>37</v>
      </c>
      <c r="E449" s="117"/>
      <c r="F449" s="117"/>
      <c r="G449" s="117"/>
      <c r="H449" s="117"/>
      <c r="I449" s="117"/>
      <c r="J449" s="72"/>
      <c r="K449" s="72"/>
    </row>
    <row r="450" spans="1:11" ht="14.25">
      <c r="A450" s="54"/>
      <c r="B450" s="101"/>
      <c r="C450" s="65"/>
      <c r="D450" s="73" t="s">
        <v>473</v>
      </c>
      <c r="E450" s="117"/>
      <c r="F450" s="117">
        <f aca="true" t="shared" si="32" ref="F450:H451">F451</f>
        <v>210000</v>
      </c>
      <c r="G450" s="117">
        <f t="shared" si="32"/>
        <v>210000</v>
      </c>
      <c r="H450" s="117">
        <f t="shared" si="32"/>
        <v>212000</v>
      </c>
      <c r="I450" s="117"/>
      <c r="J450" s="72"/>
      <c r="K450" s="72"/>
    </row>
    <row r="451" spans="1:11" ht="14.25">
      <c r="A451" s="54"/>
      <c r="B451" s="101"/>
      <c r="C451" s="65">
        <v>3</v>
      </c>
      <c r="D451" s="73" t="s">
        <v>396</v>
      </c>
      <c r="E451" s="117"/>
      <c r="F451" s="117">
        <f t="shared" si="32"/>
        <v>210000</v>
      </c>
      <c r="G451" s="117">
        <f t="shared" si="32"/>
        <v>210000</v>
      </c>
      <c r="H451" s="117">
        <f t="shared" si="32"/>
        <v>212000</v>
      </c>
      <c r="I451" s="117"/>
      <c r="J451" s="72"/>
      <c r="K451" s="72"/>
    </row>
    <row r="452" spans="1:11" ht="14.25">
      <c r="A452" s="54"/>
      <c r="B452" s="101"/>
      <c r="C452" s="65">
        <v>32</v>
      </c>
      <c r="D452" s="73" t="s">
        <v>196</v>
      </c>
      <c r="E452" s="117"/>
      <c r="F452" s="117">
        <f>F453+F454</f>
        <v>210000</v>
      </c>
      <c r="G452" s="117">
        <f>G453+G454</f>
        <v>210000</v>
      </c>
      <c r="H452" s="117">
        <f>H453+H454</f>
        <v>212000</v>
      </c>
      <c r="I452" s="117"/>
      <c r="J452" s="72"/>
      <c r="K452" s="72"/>
    </row>
    <row r="453" spans="1:11" ht="14.25">
      <c r="A453" s="54"/>
      <c r="B453" s="101"/>
      <c r="C453" s="65">
        <v>322</v>
      </c>
      <c r="D453" s="73" t="s">
        <v>314</v>
      </c>
      <c r="E453" s="117"/>
      <c r="F453" s="117">
        <v>60000</v>
      </c>
      <c r="G453" s="117">
        <v>60000</v>
      </c>
      <c r="H453" s="117">
        <v>62000</v>
      </c>
      <c r="I453" s="117"/>
      <c r="J453" s="72"/>
      <c r="K453" s="72"/>
    </row>
    <row r="454" spans="1:11" ht="14.25">
      <c r="A454" s="54"/>
      <c r="B454" s="101"/>
      <c r="C454" s="65">
        <v>323</v>
      </c>
      <c r="D454" s="73" t="s">
        <v>245</v>
      </c>
      <c r="E454" s="117"/>
      <c r="F454" s="117">
        <v>150000</v>
      </c>
      <c r="G454" s="117">
        <v>150000</v>
      </c>
      <c r="H454" s="117">
        <v>150000</v>
      </c>
      <c r="I454" s="117"/>
      <c r="J454" s="72"/>
      <c r="K454" s="72"/>
    </row>
    <row r="455" spans="1:11" ht="14.25">
      <c r="A455" s="60"/>
      <c r="B455" s="101" t="s">
        <v>75</v>
      </c>
      <c r="C455" s="66"/>
      <c r="D455" s="73" t="s">
        <v>61</v>
      </c>
      <c r="E455" s="117"/>
      <c r="F455" s="117">
        <f>F456</f>
        <v>5000</v>
      </c>
      <c r="G455" s="117">
        <f>G456</f>
        <v>5000</v>
      </c>
      <c r="H455" s="117">
        <f>H456</f>
        <v>105000</v>
      </c>
      <c r="I455" s="117"/>
      <c r="J455" s="72"/>
      <c r="K455" s="72"/>
    </row>
    <row r="456" spans="1:11" ht="14.25">
      <c r="A456" s="60"/>
      <c r="B456" s="101"/>
      <c r="C456" s="79">
        <v>4</v>
      </c>
      <c r="D456" s="80" t="s">
        <v>76</v>
      </c>
      <c r="E456" s="117"/>
      <c r="F456" s="117">
        <f>F458</f>
        <v>5000</v>
      </c>
      <c r="G456" s="117">
        <f>G458</f>
        <v>5000</v>
      </c>
      <c r="H456" s="117">
        <f>H458</f>
        <v>105000</v>
      </c>
      <c r="I456" s="117"/>
      <c r="J456" s="72"/>
      <c r="K456" s="72"/>
    </row>
    <row r="457" spans="1:11" ht="14.25">
      <c r="A457" s="54"/>
      <c r="B457" s="101"/>
      <c r="C457" s="65">
        <v>42</v>
      </c>
      <c r="D457" s="73" t="s">
        <v>316</v>
      </c>
      <c r="E457" s="117"/>
      <c r="F457" s="117"/>
      <c r="G457" s="117"/>
      <c r="H457" s="117"/>
      <c r="I457" s="117"/>
      <c r="J457" s="72"/>
      <c r="K457" s="72"/>
    </row>
    <row r="458" spans="1:11" ht="14.25">
      <c r="A458" s="54"/>
      <c r="B458" s="101"/>
      <c r="C458" s="65"/>
      <c r="D458" s="73" t="s">
        <v>292</v>
      </c>
      <c r="E458" s="117"/>
      <c r="F458" s="117">
        <f>F459</f>
        <v>5000</v>
      </c>
      <c r="G458" s="117">
        <f>G459</f>
        <v>5000</v>
      </c>
      <c r="H458" s="117">
        <f>H459+H460</f>
        <v>105000</v>
      </c>
      <c r="I458" s="117"/>
      <c r="J458" s="72"/>
      <c r="K458" s="72"/>
    </row>
    <row r="459" spans="1:15" ht="14.25">
      <c r="A459" s="54"/>
      <c r="B459" s="101"/>
      <c r="C459" s="65">
        <v>422</v>
      </c>
      <c r="D459" s="73" t="s">
        <v>293</v>
      </c>
      <c r="E459" s="117"/>
      <c r="F459" s="117">
        <v>5000</v>
      </c>
      <c r="G459" s="117">
        <v>5000</v>
      </c>
      <c r="H459" s="117">
        <v>5000</v>
      </c>
      <c r="I459" s="117"/>
      <c r="J459" s="72"/>
      <c r="K459" s="72"/>
      <c r="O459" s="1" t="s">
        <v>755</v>
      </c>
    </row>
    <row r="460" spans="1:11" ht="14.25">
      <c r="A460" s="54"/>
      <c r="B460" s="101"/>
      <c r="C460" s="65">
        <v>423</v>
      </c>
      <c r="D460" s="73" t="s">
        <v>894</v>
      </c>
      <c r="E460" s="117"/>
      <c r="F460" s="117">
        <v>0</v>
      </c>
      <c r="G460" s="117">
        <v>0</v>
      </c>
      <c r="H460" s="117">
        <v>100000</v>
      </c>
      <c r="I460" s="117"/>
      <c r="J460" s="72"/>
      <c r="K460" s="72"/>
    </row>
    <row r="461" spans="1:11" ht="14.25">
      <c r="A461" s="60"/>
      <c r="B461" s="101" t="s">
        <v>165</v>
      </c>
      <c r="C461" s="65"/>
      <c r="D461" s="19" t="s">
        <v>154</v>
      </c>
      <c r="E461" s="117"/>
      <c r="F461" s="117">
        <f aca="true" t="shared" si="33" ref="F461:H463">F462</f>
        <v>0</v>
      </c>
      <c r="G461" s="117">
        <f t="shared" si="33"/>
        <v>0</v>
      </c>
      <c r="H461" s="117">
        <f t="shared" si="33"/>
        <v>0</v>
      </c>
      <c r="I461" s="117"/>
      <c r="J461" s="72"/>
      <c r="K461" s="72"/>
    </row>
    <row r="462" spans="1:11" ht="14.25">
      <c r="A462" s="60"/>
      <c r="B462" s="101"/>
      <c r="C462" s="65">
        <v>3</v>
      </c>
      <c r="D462" s="73" t="s">
        <v>396</v>
      </c>
      <c r="E462" s="117"/>
      <c r="F462" s="117">
        <f t="shared" si="33"/>
        <v>0</v>
      </c>
      <c r="G462" s="117">
        <f t="shared" si="33"/>
        <v>0</v>
      </c>
      <c r="H462" s="117">
        <f t="shared" si="33"/>
        <v>0</v>
      </c>
      <c r="I462" s="117"/>
      <c r="J462" s="72"/>
      <c r="K462" s="72"/>
    </row>
    <row r="463" spans="1:11" ht="14.25">
      <c r="A463" s="60"/>
      <c r="B463" s="101"/>
      <c r="C463" s="65">
        <v>32</v>
      </c>
      <c r="D463" s="73" t="s">
        <v>196</v>
      </c>
      <c r="E463" s="117"/>
      <c r="F463" s="117">
        <f t="shared" si="33"/>
        <v>0</v>
      </c>
      <c r="G463" s="117">
        <f t="shared" si="33"/>
        <v>0</v>
      </c>
      <c r="H463" s="117">
        <f t="shared" si="33"/>
        <v>0</v>
      </c>
      <c r="I463" s="117"/>
      <c r="J463" s="72"/>
      <c r="K463" s="72"/>
    </row>
    <row r="464" spans="1:11" ht="14.25">
      <c r="A464" s="60"/>
      <c r="B464" s="101"/>
      <c r="C464" s="65">
        <v>323</v>
      </c>
      <c r="D464" s="73" t="s">
        <v>245</v>
      </c>
      <c r="E464" s="117"/>
      <c r="F464" s="117">
        <v>0</v>
      </c>
      <c r="G464" s="117">
        <v>0</v>
      </c>
      <c r="H464" s="117">
        <v>0</v>
      </c>
      <c r="I464" s="117"/>
      <c r="J464" s="72"/>
      <c r="K464" s="72"/>
    </row>
    <row r="465" spans="1:11" ht="14.25">
      <c r="A465" s="60"/>
      <c r="B465" s="101"/>
      <c r="C465" s="66"/>
      <c r="D465" s="80" t="s">
        <v>909</v>
      </c>
      <c r="E465" s="118"/>
      <c r="F465" s="118"/>
      <c r="G465" s="118"/>
      <c r="H465" s="118"/>
      <c r="I465" s="118"/>
      <c r="J465" s="72"/>
      <c r="K465" s="72"/>
    </row>
    <row r="466" spans="1:11" ht="14.25">
      <c r="A466" s="60"/>
      <c r="B466" s="101"/>
      <c r="C466" s="66"/>
      <c r="D466" s="80" t="s">
        <v>42</v>
      </c>
      <c r="E466" s="118"/>
      <c r="F466" s="118"/>
      <c r="G466" s="118"/>
      <c r="H466" s="118"/>
      <c r="I466" s="118"/>
      <c r="J466" s="72"/>
      <c r="K466" s="72"/>
    </row>
    <row r="467" spans="1:11" ht="14.25">
      <c r="A467" s="60"/>
      <c r="B467" s="101"/>
      <c r="C467" s="66"/>
      <c r="D467" s="80" t="s">
        <v>43</v>
      </c>
      <c r="E467" s="118"/>
      <c r="F467" s="118"/>
      <c r="G467" s="118"/>
      <c r="H467" s="118"/>
      <c r="I467" s="118"/>
      <c r="J467" s="72"/>
      <c r="K467" s="72"/>
    </row>
    <row r="468" spans="1:11" ht="14.25">
      <c r="A468" s="60"/>
      <c r="B468" s="101" t="s">
        <v>181</v>
      </c>
      <c r="C468" s="66"/>
      <c r="D468" s="80" t="s">
        <v>182</v>
      </c>
      <c r="E468" s="117"/>
      <c r="F468" s="117">
        <f>F469+F474+F489+F479</f>
        <v>830000</v>
      </c>
      <c r="G468" s="117">
        <f>G469+G474+G489+G479</f>
        <v>830000</v>
      </c>
      <c r="H468" s="117">
        <f>H469+H474+H489+H479</f>
        <v>435000</v>
      </c>
      <c r="I468" s="117" t="s">
        <v>755</v>
      </c>
      <c r="J468" s="72"/>
      <c r="K468" s="72"/>
    </row>
    <row r="469" spans="1:11" ht="14.25">
      <c r="A469" s="60"/>
      <c r="B469" s="101" t="s">
        <v>183</v>
      </c>
      <c r="C469" s="66"/>
      <c r="D469" s="80" t="s">
        <v>184</v>
      </c>
      <c r="E469" s="117"/>
      <c r="F469" s="117">
        <f>F470</f>
        <v>150000</v>
      </c>
      <c r="G469" s="117">
        <f>G470</f>
        <v>150000</v>
      </c>
      <c r="H469" s="117">
        <f>H470</f>
        <v>0</v>
      </c>
      <c r="I469" s="117"/>
      <c r="J469" s="72"/>
      <c r="K469" s="72"/>
    </row>
    <row r="470" spans="1:11" ht="14.25">
      <c r="A470" s="60"/>
      <c r="B470" s="101"/>
      <c r="C470" s="65">
        <v>4</v>
      </c>
      <c r="D470" s="73" t="s">
        <v>807</v>
      </c>
      <c r="E470" s="117"/>
      <c r="F470" s="117">
        <f>F472</f>
        <v>150000</v>
      </c>
      <c r="G470" s="117">
        <f>G472</f>
        <v>150000</v>
      </c>
      <c r="H470" s="117">
        <f>H472</f>
        <v>0</v>
      </c>
      <c r="I470" s="117"/>
      <c r="J470" s="72"/>
      <c r="K470" s="72"/>
    </row>
    <row r="471" spans="1:11" ht="14.25">
      <c r="A471" s="60"/>
      <c r="B471" s="101"/>
      <c r="C471" s="65">
        <v>42</v>
      </c>
      <c r="D471" s="73" t="s">
        <v>316</v>
      </c>
      <c r="E471" s="117"/>
      <c r="F471" s="117"/>
      <c r="G471" s="117"/>
      <c r="H471" s="117"/>
      <c r="I471" s="117"/>
      <c r="J471" s="72"/>
      <c r="K471" s="72"/>
    </row>
    <row r="472" spans="1:11" ht="14.25">
      <c r="A472" s="60"/>
      <c r="B472" s="101"/>
      <c r="C472" s="65"/>
      <c r="D472" s="73" t="s">
        <v>292</v>
      </c>
      <c r="E472" s="117"/>
      <c r="F472" s="117">
        <f>F473</f>
        <v>150000</v>
      </c>
      <c r="G472" s="117">
        <f>G473</f>
        <v>150000</v>
      </c>
      <c r="H472" s="117">
        <f>H473</f>
        <v>0</v>
      </c>
      <c r="I472" s="117"/>
      <c r="J472" s="72"/>
      <c r="K472" s="72"/>
    </row>
    <row r="473" spans="1:11" ht="14.25">
      <c r="A473" s="60"/>
      <c r="B473" s="101"/>
      <c r="C473" s="65">
        <v>421</v>
      </c>
      <c r="D473" s="73" t="s">
        <v>312</v>
      </c>
      <c r="E473" s="117"/>
      <c r="F473" s="117">
        <v>150000</v>
      </c>
      <c r="G473" s="117">
        <v>150000</v>
      </c>
      <c r="H473" s="117">
        <v>0</v>
      </c>
      <c r="I473" s="117"/>
      <c r="J473" s="72"/>
      <c r="K473" s="72"/>
    </row>
    <row r="474" spans="1:11" ht="14.25">
      <c r="A474" s="60"/>
      <c r="B474" s="101" t="s">
        <v>185</v>
      </c>
      <c r="C474" s="66"/>
      <c r="D474" s="73" t="s">
        <v>155</v>
      </c>
      <c r="E474" s="117"/>
      <c r="F474" s="117">
        <f>F475</f>
        <v>565000</v>
      </c>
      <c r="G474" s="117">
        <f>G475</f>
        <v>565000</v>
      </c>
      <c r="H474" s="117">
        <f>H475</f>
        <v>400000</v>
      </c>
      <c r="I474" s="117"/>
      <c r="J474" s="72"/>
      <c r="K474" s="72"/>
    </row>
    <row r="475" spans="1:11" ht="14.25">
      <c r="A475" s="60"/>
      <c r="B475" s="101"/>
      <c r="C475" s="79">
        <v>4</v>
      </c>
      <c r="D475" s="80" t="s">
        <v>76</v>
      </c>
      <c r="E475" s="117"/>
      <c r="F475" s="117">
        <f>F477</f>
        <v>565000</v>
      </c>
      <c r="G475" s="117">
        <f>G477</f>
        <v>565000</v>
      </c>
      <c r="H475" s="117">
        <f>H477</f>
        <v>400000</v>
      </c>
      <c r="I475" s="117"/>
      <c r="J475" s="72"/>
      <c r="K475" s="72"/>
    </row>
    <row r="476" spans="1:11" ht="14.25">
      <c r="A476" s="54"/>
      <c r="B476" s="101"/>
      <c r="C476" s="65">
        <v>42</v>
      </c>
      <c r="D476" s="73" t="s">
        <v>316</v>
      </c>
      <c r="E476" s="117"/>
      <c r="F476" s="117"/>
      <c r="G476" s="117"/>
      <c r="H476" s="117"/>
      <c r="I476" s="117"/>
      <c r="J476" s="72"/>
      <c r="K476" s="72"/>
    </row>
    <row r="477" spans="1:11" ht="14.25">
      <c r="A477" s="54"/>
      <c r="B477" s="101"/>
      <c r="C477" s="65"/>
      <c r="D477" s="73" t="s">
        <v>292</v>
      </c>
      <c r="E477" s="117"/>
      <c r="F477" s="117">
        <f>F478</f>
        <v>565000</v>
      </c>
      <c r="G477" s="117">
        <f>G478</f>
        <v>565000</v>
      </c>
      <c r="H477" s="117">
        <f>H478</f>
        <v>400000</v>
      </c>
      <c r="I477" s="117"/>
      <c r="J477" s="72"/>
      <c r="K477" s="72"/>
    </row>
    <row r="478" spans="1:11" ht="14.25">
      <c r="A478" s="54"/>
      <c r="B478" s="101"/>
      <c r="C478" s="65">
        <v>422</v>
      </c>
      <c r="D478" s="73" t="s">
        <v>293</v>
      </c>
      <c r="E478" s="117"/>
      <c r="F478" s="117">
        <v>565000</v>
      </c>
      <c r="G478" s="117">
        <v>565000</v>
      </c>
      <c r="H478" s="117">
        <v>400000</v>
      </c>
      <c r="I478" s="117"/>
      <c r="J478" s="72"/>
      <c r="K478" s="72"/>
    </row>
    <row r="479" spans="1:11" ht="14.25">
      <c r="A479" s="60"/>
      <c r="B479" s="101" t="s">
        <v>844</v>
      </c>
      <c r="C479" s="66"/>
      <c r="D479" s="80" t="s">
        <v>843</v>
      </c>
      <c r="E479" s="117"/>
      <c r="F479" s="117">
        <f>F485</f>
        <v>100000</v>
      </c>
      <c r="G479" s="117">
        <f>G485</f>
        <v>100000</v>
      </c>
      <c r="H479" s="117">
        <f>H480</f>
        <v>20000</v>
      </c>
      <c r="I479" s="117"/>
      <c r="J479" s="72"/>
      <c r="K479" s="72"/>
    </row>
    <row r="480" spans="1:11" ht="14.25">
      <c r="A480" s="60"/>
      <c r="B480" s="101"/>
      <c r="C480" s="66"/>
      <c r="D480" s="80" t="s">
        <v>895</v>
      </c>
      <c r="E480" s="117"/>
      <c r="F480" s="117">
        <f>F481+F485</f>
        <v>100000</v>
      </c>
      <c r="G480" s="117">
        <f>G481+G485</f>
        <v>100000</v>
      </c>
      <c r="H480" s="117">
        <f>H481+H485</f>
        <v>20000</v>
      </c>
      <c r="I480" s="117"/>
      <c r="J480" s="72"/>
      <c r="K480" s="72"/>
    </row>
    <row r="481" spans="1:11" ht="14.25">
      <c r="A481" s="60"/>
      <c r="B481" s="101"/>
      <c r="C481" s="65">
        <v>4</v>
      </c>
      <c r="D481" s="80" t="s">
        <v>807</v>
      </c>
      <c r="E481" s="70"/>
      <c r="F481" s="70">
        <f>F482</f>
        <v>0</v>
      </c>
      <c r="G481" s="70">
        <f>G482</f>
        <v>0</v>
      </c>
      <c r="H481" s="70">
        <f>H482</f>
        <v>20000</v>
      </c>
      <c r="I481" s="117"/>
      <c r="J481" s="72" t="s">
        <v>755</v>
      </c>
      <c r="K481" s="72"/>
    </row>
    <row r="482" spans="1:11" ht="14.25">
      <c r="A482" s="60"/>
      <c r="B482" s="101"/>
      <c r="C482" s="65">
        <v>41</v>
      </c>
      <c r="D482" s="80" t="s">
        <v>330</v>
      </c>
      <c r="E482" s="70"/>
      <c r="F482" s="70">
        <f>F484</f>
        <v>0</v>
      </c>
      <c r="G482" s="70">
        <f>G484</f>
        <v>0</v>
      </c>
      <c r="H482" s="70">
        <f>H484</f>
        <v>20000</v>
      </c>
      <c r="I482" s="117"/>
      <c r="J482" s="72"/>
      <c r="K482" s="72"/>
    </row>
    <row r="483" spans="1:11" ht="14.25">
      <c r="A483" s="60"/>
      <c r="B483" s="101"/>
      <c r="C483" s="65"/>
      <c r="D483" s="80" t="s">
        <v>290</v>
      </c>
      <c r="E483" s="70"/>
      <c r="F483" s="70"/>
      <c r="G483" s="70"/>
      <c r="H483" s="70"/>
      <c r="I483" s="117"/>
      <c r="J483" s="72"/>
      <c r="K483" s="72"/>
    </row>
    <row r="484" spans="1:11" ht="14.25">
      <c r="A484" s="60"/>
      <c r="B484" s="101"/>
      <c r="C484" s="65">
        <v>411</v>
      </c>
      <c r="D484" s="80" t="s">
        <v>440</v>
      </c>
      <c r="E484" s="70"/>
      <c r="F484" s="70">
        <v>0</v>
      </c>
      <c r="G484" s="70">
        <v>0</v>
      </c>
      <c r="H484" s="70">
        <v>20000</v>
      </c>
      <c r="I484" s="117"/>
      <c r="J484" s="72"/>
      <c r="K484" s="72"/>
    </row>
    <row r="485" spans="1:11" ht="14.25">
      <c r="A485" s="60"/>
      <c r="B485" s="101"/>
      <c r="C485" s="65">
        <v>4</v>
      </c>
      <c r="D485" s="73" t="s">
        <v>807</v>
      </c>
      <c r="E485" s="117"/>
      <c r="F485" s="117">
        <f>F487</f>
        <v>100000</v>
      </c>
      <c r="G485" s="117">
        <f>G487</f>
        <v>100000</v>
      </c>
      <c r="H485" s="117">
        <f>H487</f>
        <v>0</v>
      </c>
      <c r="I485" s="117"/>
      <c r="J485" s="72"/>
      <c r="K485" s="72"/>
    </row>
    <row r="486" spans="1:11" ht="14.25">
      <c r="A486" s="60"/>
      <c r="B486" s="101"/>
      <c r="C486" s="65">
        <v>42</v>
      </c>
      <c r="D486" s="73" t="s">
        <v>316</v>
      </c>
      <c r="E486" s="117"/>
      <c r="F486" s="117"/>
      <c r="G486" s="117"/>
      <c r="H486" s="117"/>
      <c r="I486" s="117"/>
      <c r="J486" s="72"/>
      <c r="K486" s="72"/>
    </row>
    <row r="487" spans="1:11" ht="14.25">
      <c r="A487" s="60"/>
      <c r="B487" s="101"/>
      <c r="C487" s="65"/>
      <c r="D487" s="73" t="s">
        <v>292</v>
      </c>
      <c r="E487" s="117"/>
      <c r="F487" s="117">
        <f>F488</f>
        <v>100000</v>
      </c>
      <c r="G487" s="117">
        <f>G488</f>
        <v>100000</v>
      </c>
      <c r="H487" s="117">
        <f>H488</f>
        <v>0</v>
      </c>
      <c r="I487" s="117"/>
      <c r="J487" s="72"/>
      <c r="K487" s="72"/>
    </row>
    <row r="488" spans="1:11" ht="14.25">
      <c r="A488" s="60"/>
      <c r="B488" s="101"/>
      <c r="C488" s="65">
        <v>421</v>
      </c>
      <c r="D488" s="73" t="s">
        <v>312</v>
      </c>
      <c r="E488" s="117"/>
      <c r="F488" s="117">
        <v>100000</v>
      </c>
      <c r="G488" s="117">
        <v>100000</v>
      </c>
      <c r="H488" s="117">
        <v>0</v>
      </c>
      <c r="I488" s="117"/>
      <c r="J488" s="72"/>
      <c r="K488" s="72"/>
    </row>
    <row r="489" spans="1:11" ht="14.25">
      <c r="A489" s="60"/>
      <c r="B489" s="101" t="s">
        <v>62</v>
      </c>
      <c r="C489" s="65"/>
      <c r="D489" s="19" t="s">
        <v>63</v>
      </c>
      <c r="E489" s="117"/>
      <c r="F489" s="117">
        <f aca="true" t="shared" si="34" ref="F489:H491">F490</f>
        <v>15000</v>
      </c>
      <c r="G489" s="117">
        <f t="shared" si="34"/>
        <v>15000</v>
      </c>
      <c r="H489" s="117">
        <f t="shared" si="34"/>
        <v>15000</v>
      </c>
      <c r="I489" s="117"/>
      <c r="J489" s="72"/>
      <c r="K489" s="72"/>
    </row>
    <row r="490" spans="1:11" ht="14.25">
      <c r="A490" s="60"/>
      <c r="B490" s="101"/>
      <c r="C490" s="65">
        <v>3</v>
      </c>
      <c r="D490" s="73" t="s">
        <v>396</v>
      </c>
      <c r="E490" s="117"/>
      <c r="F490" s="117">
        <f t="shared" si="34"/>
        <v>15000</v>
      </c>
      <c r="G490" s="117">
        <f t="shared" si="34"/>
        <v>15000</v>
      </c>
      <c r="H490" s="117">
        <f t="shared" si="34"/>
        <v>15000</v>
      </c>
      <c r="I490" s="117"/>
      <c r="J490" s="72"/>
      <c r="K490" s="72"/>
    </row>
    <row r="491" spans="1:11" ht="14.25">
      <c r="A491" s="60"/>
      <c r="B491" s="101"/>
      <c r="C491" s="65">
        <v>32</v>
      </c>
      <c r="D491" s="73" t="s">
        <v>196</v>
      </c>
      <c r="E491" s="117"/>
      <c r="F491" s="117">
        <f t="shared" si="34"/>
        <v>15000</v>
      </c>
      <c r="G491" s="117">
        <f t="shared" si="34"/>
        <v>15000</v>
      </c>
      <c r="H491" s="117">
        <f t="shared" si="34"/>
        <v>15000</v>
      </c>
      <c r="I491" s="117"/>
      <c r="J491" s="72"/>
      <c r="K491" s="72"/>
    </row>
    <row r="492" spans="1:11" ht="14.25">
      <c r="A492" s="60"/>
      <c r="B492" s="101"/>
      <c r="C492" s="65">
        <v>322</v>
      </c>
      <c r="D492" s="73" t="s">
        <v>197</v>
      </c>
      <c r="E492" s="117"/>
      <c r="F492" s="117">
        <v>15000</v>
      </c>
      <c r="G492" s="117">
        <v>15000</v>
      </c>
      <c r="H492" s="117">
        <v>15000</v>
      </c>
      <c r="I492" s="117"/>
      <c r="J492" s="72"/>
      <c r="K492" s="72"/>
    </row>
    <row r="493" spans="1:11" ht="14.25">
      <c r="A493" s="60"/>
      <c r="B493" s="101"/>
      <c r="C493" s="65"/>
      <c r="D493" s="19"/>
      <c r="E493" s="73"/>
      <c r="F493" s="73"/>
      <c r="G493" s="73"/>
      <c r="H493" s="73"/>
      <c r="I493" s="73"/>
      <c r="J493" s="72"/>
      <c r="K493" s="72"/>
    </row>
    <row r="494" spans="1:11" ht="14.25">
      <c r="A494" s="60"/>
      <c r="B494" s="101"/>
      <c r="C494" s="65"/>
      <c r="D494" s="19"/>
      <c r="E494" s="73"/>
      <c r="F494" s="73"/>
      <c r="G494" s="73"/>
      <c r="H494" s="73"/>
      <c r="I494" s="73"/>
      <c r="J494" s="72"/>
      <c r="K494" s="72"/>
    </row>
    <row r="495" spans="1:15" ht="14.25">
      <c r="A495" s="54"/>
      <c r="B495" s="101" t="s">
        <v>99</v>
      </c>
      <c r="C495" s="65"/>
      <c r="D495" s="19" t="s">
        <v>533</v>
      </c>
      <c r="E495" s="119"/>
      <c r="F495" s="119">
        <f>F500+F521+F533</f>
        <v>1114000</v>
      </c>
      <c r="G495" s="119">
        <f>G500+G521+G533</f>
        <v>1114000</v>
      </c>
      <c r="H495" s="119">
        <f>H500+H521+H533</f>
        <v>588000</v>
      </c>
      <c r="I495" s="119"/>
      <c r="J495" s="72"/>
      <c r="K495" s="72"/>
      <c r="O495" s="1" t="s">
        <v>755</v>
      </c>
    </row>
    <row r="496" spans="1:11" ht="14.25">
      <c r="A496" s="54"/>
      <c r="B496" s="101"/>
      <c r="C496" s="65"/>
      <c r="D496" s="19" t="s">
        <v>324</v>
      </c>
      <c r="E496" s="70"/>
      <c r="F496" s="70" t="s">
        <v>755</v>
      </c>
      <c r="G496" s="70" t="s">
        <v>755</v>
      </c>
      <c r="H496" s="70" t="s">
        <v>755</v>
      </c>
      <c r="I496" s="70"/>
      <c r="J496" s="72"/>
      <c r="K496" s="72"/>
    </row>
    <row r="497" spans="1:15" ht="14.25">
      <c r="A497" s="54"/>
      <c r="B497" s="101"/>
      <c r="C497" s="65"/>
      <c r="D497" s="19" t="s">
        <v>910</v>
      </c>
      <c r="E497" s="70"/>
      <c r="F497" s="70"/>
      <c r="G497" s="70"/>
      <c r="H497" s="70"/>
      <c r="I497" s="70"/>
      <c r="J497" s="72"/>
      <c r="K497" s="72"/>
      <c r="O497" s="1" t="s">
        <v>755</v>
      </c>
    </row>
    <row r="498" spans="1:11" ht="14.25">
      <c r="A498" s="54"/>
      <c r="B498" s="101"/>
      <c r="C498" s="65"/>
      <c r="D498" s="19" t="s">
        <v>45</v>
      </c>
      <c r="E498" s="70"/>
      <c r="F498" s="70"/>
      <c r="G498" s="70"/>
      <c r="H498" s="70"/>
      <c r="I498" s="70"/>
      <c r="J498" s="72"/>
      <c r="K498" s="72"/>
    </row>
    <row r="499" spans="1:11" ht="14.25">
      <c r="A499" s="54"/>
      <c r="B499" s="101"/>
      <c r="C499" s="65"/>
      <c r="D499" s="19" t="s">
        <v>46</v>
      </c>
      <c r="E499" s="70"/>
      <c r="F499" s="70"/>
      <c r="G499" s="70"/>
      <c r="H499" s="70"/>
      <c r="I499" s="70"/>
      <c r="J499" s="72"/>
      <c r="K499" s="72"/>
    </row>
    <row r="500" spans="1:15" ht="14.25">
      <c r="A500" s="54"/>
      <c r="B500" s="101" t="s">
        <v>77</v>
      </c>
      <c r="C500" s="65"/>
      <c r="D500" s="73" t="s">
        <v>78</v>
      </c>
      <c r="E500" s="70"/>
      <c r="F500" s="70">
        <f>F501+F508+F514</f>
        <v>424000</v>
      </c>
      <c r="G500" s="70">
        <f>G501+G508+G514</f>
        <v>424000</v>
      </c>
      <c r="H500" s="70">
        <f>H501+H508+H514</f>
        <v>232000</v>
      </c>
      <c r="I500" s="70"/>
      <c r="J500" s="72"/>
      <c r="K500" s="72"/>
      <c r="O500" s="1" t="s">
        <v>755</v>
      </c>
    </row>
    <row r="501" spans="1:11" ht="14.25">
      <c r="A501" s="54"/>
      <c r="B501" s="101" t="s">
        <v>79</v>
      </c>
      <c r="C501" s="65"/>
      <c r="D501" s="73" t="s">
        <v>80</v>
      </c>
      <c r="E501" s="70"/>
      <c r="F501" s="70">
        <f>F504</f>
        <v>324000</v>
      </c>
      <c r="G501" s="70">
        <f>G504</f>
        <v>324000</v>
      </c>
      <c r="H501" s="70">
        <f>H504</f>
        <v>212000</v>
      </c>
      <c r="I501" s="70"/>
      <c r="J501" s="72"/>
      <c r="K501" s="72"/>
    </row>
    <row r="502" spans="1:11" ht="14.25">
      <c r="A502" s="54"/>
      <c r="B502" s="101"/>
      <c r="C502" s="65"/>
      <c r="D502" s="73" t="s">
        <v>160</v>
      </c>
      <c r="E502" s="70"/>
      <c r="F502" s="70"/>
      <c r="G502" s="70"/>
      <c r="H502" s="70"/>
      <c r="I502" s="70"/>
      <c r="J502" s="72"/>
      <c r="K502" s="72"/>
    </row>
    <row r="503" spans="1:11" ht="14.25">
      <c r="A503" s="54"/>
      <c r="B503" s="101"/>
      <c r="C503" s="65">
        <v>3</v>
      </c>
      <c r="D503" s="73" t="s">
        <v>396</v>
      </c>
      <c r="E503" s="70"/>
      <c r="F503" s="70">
        <f>F504</f>
        <v>324000</v>
      </c>
      <c r="G503" s="70">
        <f>G504</f>
        <v>324000</v>
      </c>
      <c r="H503" s="70">
        <f>H504</f>
        <v>212000</v>
      </c>
      <c r="I503" s="70"/>
      <c r="J503" s="72"/>
      <c r="K503" s="72"/>
    </row>
    <row r="504" spans="1:11" ht="14.25">
      <c r="A504" s="54"/>
      <c r="B504" s="101"/>
      <c r="C504" s="65">
        <v>32</v>
      </c>
      <c r="D504" s="73" t="s">
        <v>196</v>
      </c>
      <c r="E504" s="70"/>
      <c r="F504" s="70">
        <f>F506+F505</f>
        <v>324000</v>
      </c>
      <c r="G504" s="70">
        <f>G506+G505</f>
        <v>324000</v>
      </c>
      <c r="H504" s="70">
        <f>H506+H505</f>
        <v>212000</v>
      </c>
      <c r="I504" s="70"/>
      <c r="J504" s="72"/>
      <c r="K504" s="72"/>
    </row>
    <row r="505" spans="1:11" ht="14.25">
      <c r="A505" s="54"/>
      <c r="B505" s="101"/>
      <c r="C505" s="65">
        <v>322</v>
      </c>
      <c r="D505" s="73" t="s">
        <v>197</v>
      </c>
      <c r="E505" s="70"/>
      <c r="F505" s="70">
        <v>1000</v>
      </c>
      <c r="G505" s="70">
        <v>1000</v>
      </c>
      <c r="H505" s="70">
        <v>1000</v>
      </c>
      <c r="I505" s="70"/>
      <c r="J505" s="72"/>
      <c r="K505" s="72"/>
    </row>
    <row r="506" spans="1:11" ht="14.25">
      <c r="A506" s="54"/>
      <c r="B506" s="101"/>
      <c r="C506" s="65">
        <v>323</v>
      </c>
      <c r="D506" s="73" t="s">
        <v>245</v>
      </c>
      <c r="E506" s="70"/>
      <c r="F506" s="70">
        <v>323000</v>
      </c>
      <c r="G506" s="70">
        <v>323000</v>
      </c>
      <c r="H506" s="70">
        <v>211000</v>
      </c>
      <c r="I506" s="70"/>
      <c r="J506" s="72"/>
      <c r="K506" s="72"/>
    </row>
    <row r="507" spans="1:11" ht="14.25">
      <c r="A507" s="60"/>
      <c r="B507" s="101" t="s">
        <v>100</v>
      </c>
      <c r="C507" s="66"/>
      <c r="D507" s="73" t="s">
        <v>101</v>
      </c>
      <c r="E507" s="69"/>
      <c r="F507" s="69"/>
      <c r="G507" s="69"/>
      <c r="H507" s="69"/>
      <c r="I507" s="69"/>
      <c r="J507" s="72"/>
      <c r="K507" s="72"/>
    </row>
    <row r="508" spans="1:11" ht="14.25">
      <c r="A508" s="60"/>
      <c r="B508" s="101"/>
      <c r="C508" s="66"/>
      <c r="D508" s="73" t="s">
        <v>39</v>
      </c>
      <c r="E508" s="70"/>
      <c r="F508" s="70">
        <f>F509</f>
        <v>100000</v>
      </c>
      <c r="G508" s="70">
        <f>G509</f>
        <v>100000</v>
      </c>
      <c r="H508" s="70">
        <f>H509</f>
        <v>20000</v>
      </c>
      <c r="I508" s="70"/>
      <c r="J508" s="72"/>
      <c r="K508" s="72"/>
    </row>
    <row r="509" spans="1:11" ht="14.25">
      <c r="A509" s="60"/>
      <c r="B509" s="101"/>
      <c r="C509" s="79">
        <v>4</v>
      </c>
      <c r="D509" s="73" t="s">
        <v>807</v>
      </c>
      <c r="E509" s="70"/>
      <c r="F509" s="70">
        <f>F511</f>
        <v>100000</v>
      </c>
      <c r="G509" s="70">
        <f>G511</f>
        <v>100000</v>
      </c>
      <c r="H509" s="70">
        <f>H511</f>
        <v>20000</v>
      </c>
      <c r="I509" s="70"/>
      <c r="J509" s="72"/>
      <c r="K509" s="72"/>
    </row>
    <row r="510" spans="1:11" ht="14.25">
      <c r="A510" s="60"/>
      <c r="B510" s="101"/>
      <c r="C510" s="65">
        <v>41</v>
      </c>
      <c r="D510" s="73" t="s">
        <v>330</v>
      </c>
      <c r="E510" s="70"/>
      <c r="F510" s="70"/>
      <c r="G510" s="70"/>
      <c r="H510" s="70"/>
      <c r="I510" s="70"/>
      <c r="J510" s="72"/>
      <c r="K510" s="72"/>
    </row>
    <row r="511" spans="1:11" ht="14.25">
      <c r="A511" s="60"/>
      <c r="B511" s="101"/>
      <c r="C511" s="65"/>
      <c r="D511" s="73" t="s">
        <v>290</v>
      </c>
      <c r="E511" s="70"/>
      <c r="F511" s="70">
        <f>F512</f>
        <v>100000</v>
      </c>
      <c r="G511" s="70">
        <f>G512</f>
        <v>100000</v>
      </c>
      <c r="H511" s="70">
        <f>H512</f>
        <v>20000</v>
      </c>
      <c r="I511" s="70"/>
      <c r="J511" s="72"/>
      <c r="K511" s="72"/>
    </row>
    <row r="512" spans="1:11" ht="14.25">
      <c r="A512" s="60"/>
      <c r="B512" s="101"/>
      <c r="C512" s="79">
        <v>412</v>
      </c>
      <c r="D512" s="73" t="s">
        <v>763</v>
      </c>
      <c r="E512" s="70"/>
      <c r="F512" s="70">
        <v>100000</v>
      </c>
      <c r="G512" s="70">
        <v>100000</v>
      </c>
      <c r="H512" s="70">
        <v>20000</v>
      </c>
      <c r="I512" s="70"/>
      <c r="J512" s="72"/>
      <c r="K512" s="72"/>
    </row>
    <row r="513" spans="1:11" ht="14.25">
      <c r="A513" s="60"/>
      <c r="B513" s="101" t="s">
        <v>186</v>
      </c>
      <c r="C513" s="66"/>
      <c r="D513" s="80" t="s">
        <v>187</v>
      </c>
      <c r="E513" s="69"/>
      <c r="F513" s="69"/>
      <c r="G513" s="69"/>
      <c r="H513" s="69"/>
      <c r="I513" s="69"/>
      <c r="J513" s="72"/>
      <c r="K513" s="72"/>
    </row>
    <row r="514" spans="1:11" ht="14.25">
      <c r="A514" s="60"/>
      <c r="B514" s="101"/>
      <c r="C514" s="66"/>
      <c r="D514" s="80" t="s">
        <v>188</v>
      </c>
      <c r="E514" s="70"/>
      <c r="F514" s="70">
        <f>F515</f>
        <v>0</v>
      </c>
      <c r="G514" s="70">
        <f>G515</f>
        <v>0</v>
      </c>
      <c r="H514" s="70">
        <f>H515</f>
        <v>0</v>
      </c>
      <c r="I514" s="70"/>
      <c r="J514" s="72"/>
      <c r="K514" s="72"/>
    </row>
    <row r="515" spans="1:11" ht="14.25">
      <c r="A515" s="60"/>
      <c r="B515" s="101"/>
      <c r="C515" s="65">
        <v>4</v>
      </c>
      <c r="D515" s="80" t="s">
        <v>807</v>
      </c>
      <c r="E515" s="115"/>
      <c r="F515" s="115">
        <f>F517</f>
        <v>0</v>
      </c>
      <c r="G515" s="115">
        <f>G517</f>
        <v>0</v>
      </c>
      <c r="H515" s="115">
        <f>H517</f>
        <v>0</v>
      </c>
      <c r="I515" s="115"/>
      <c r="J515" s="72"/>
      <c r="K515" s="72"/>
    </row>
    <row r="516" spans="1:11" ht="14.25">
      <c r="A516" s="60"/>
      <c r="B516" s="101"/>
      <c r="C516" s="65">
        <v>41</v>
      </c>
      <c r="D516" s="80" t="s">
        <v>330</v>
      </c>
      <c r="E516" s="115"/>
      <c r="F516" s="115"/>
      <c r="G516" s="115"/>
      <c r="H516" s="115"/>
      <c r="I516" s="115"/>
      <c r="J516" s="72"/>
      <c r="K516" s="72"/>
    </row>
    <row r="517" spans="1:11" ht="14.25">
      <c r="A517" s="60"/>
      <c r="B517" s="101"/>
      <c r="C517" s="65"/>
      <c r="D517" s="80" t="s">
        <v>290</v>
      </c>
      <c r="E517" s="115"/>
      <c r="F517" s="115">
        <f>F518</f>
        <v>0</v>
      </c>
      <c r="G517" s="115">
        <f>G518</f>
        <v>0</v>
      </c>
      <c r="H517" s="115">
        <f>H518</f>
        <v>0</v>
      </c>
      <c r="I517" s="115"/>
      <c r="J517" s="72"/>
      <c r="K517" s="72"/>
    </row>
    <row r="518" spans="1:11" ht="14.25">
      <c r="A518" s="60"/>
      <c r="B518" s="101"/>
      <c r="C518" s="65">
        <v>411</v>
      </c>
      <c r="D518" s="80" t="s">
        <v>440</v>
      </c>
      <c r="E518" s="115"/>
      <c r="F518" s="115">
        <v>0</v>
      </c>
      <c r="G518" s="115">
        <v>0</v>
      </c>
      <c r="H518" s="115">
        <v>0</v>
      </c>
      <c r="I518" s="115"/>
      <c r="J518" s="72"/>
      <c r="K518" s="72"/>
    </row>
    <row r="519" spans="1:11" ht="14.25">
      <c r="A519" s="60"/>
      <c r="B519" s="101"/>
      <c r="C519" s="65"/>
      <c r="D519" s="80" t="s">
        <v>911</v>
      </c>
      <c r="E519" s="69"/>
      <c r="F519" s="69"/>
      <c r="G519" s="69"/>
      <c r="H519" s="69"/>
      <c r="I519" s="69"/>
      <c r="J519" s="72"/>
      <c r="K519" s="72"/>
    </row>
    <row r="520" spans="1:11" ht="14.25">
      <c r="A520" s="60"/>
      <c r="B520" s="101"/>
      <c r="C520" s="65"/>
      <c r="D520" s="80" t="s">
        <v>40</v>
      </c>
      <c r="E520" s="69"/>
      <c r="F520" s="69"/>
      <c r="G520" s="69"/>
      <c r="H520" s="69"/>
      <c r="I520" s="69"/>
      <c r="J520" s="72"/>
      <c r="K520" s="72"/>
    </row>
    <row r="521" spans="1:11" ht="14.25">
      <c r="A521" s="54"/>
      <c r="B521" s="101" t="s">
        <v>81</v>
      </c>
      <c r="C521" s="65"/>
      <c r="D521" s="73" t="s">
        <v>83</v>
      </c>
      <c r="E521" s="70"/>
      <c r="F521" s="70">
        <f>F522+F527</f>
        <v>570000</v>
      </c>
      <c r="G521" s="70">
        <f>G522+G527</f>
        <v>570000</v>
      </c>
      <c r="H521" s="70">
        <f>H522+H527</f>
        <v>355000</v>
      </c>
      <c r="I521" s="70"/>
      <c r="J521" s="72"/>
      <c r="K521" s="72"/>
    </row>
    <row r="522" spans="1:11" ht="14.25">
      <c r="A522" s="54"/>
      <c r="B522" s="101" t="s">
        <v>82</v>
      </c>
      <c r="C522" s="65"/>
      <c r="D522" s="73" t="s">
        <v>84</v>
      </c>
      <c r="E522" s="70"/>
      <c r="F522" s="70">
        <f>F524</f>
        <v>370000</v>
      </c>
      <c r="G522" s="70">
        <f>G524</f>
        <v>370000</v>
      </c>
      <c r="H522" s="70">
        <f>H524</f>
        <v>255000</v>
      </c>
      <c r="I522" s="70"/>
      <c r="J522" s="72"/>
      <c r="K522" s="72"/>
    </row>
    <row r="523" spans="1:11" ht="14.25">
      <c r="A523" s="54"/>
      <c r="B523" s="101"/>
      <c r="C523" s="65">
        <v>3</v>
      </c>
      <c r="D523" s="73" t="s">
        <v>396</v>
      </c>
      <c r="E523" s="70"/>
      <c r="F523" s="70">
        <f>F524</f>
        <v>370000</v>
      </c>
      <c r="G523" s="70">
        <f>G524</f>
        <v>370000</v>
      </c>
      <c r="H523" s="70">
        <f>H524</f>
        <v>255000</v>
      </c>
      <c r="I523" s="70"/>
      <c r="J523" s="72"/>
      <c r="K523" s="72"/>
    </row>
    <row r="524" spans="1:11" ht="14.25">
      <c r="A524" s="54"/>
      <c r="B524" s="101"/>
      <c r="C524" s="65">
        <v>32</v>
      </c>
      <c r="D524" s="73" t="s">
        <v>196</v>
      </c>
      <c r="E524" s="70"/>
      <c r="F524" s="70">
        <f>F526+F525</f>
        <v>370000</v>
      </c>
      <c r="G524" s="70">
        <f>G526+G525</f>
        <v>370000</v>
      </c>
      <c r="H524" s="70">
        <f>H526+H525</f>
        <v>255000</v>
      </c>
      <c r="I524" s="70"/>
      <c r="J524" s="72"/>
      <c r="K524" s="72"/>
    </row>
    <row r="525" spans="1:11" ht="14.25">
      <c r="A525" s="54"/>
      <c r="B525" s="101"/>
      <c r="C525" s="65">
        <v>322</v>
      </c>
      <c r="D525" s="73" t="s">
        <v>197</v>
      </c>
      <c r="E525" s="70"/>
      <c r="F525" s="70">
        <v>270000</v>
      </c>
      <c r="G525" s="70">
        <v>270000</v>
      </c>
      <c r="H525" s="70">
        <v>155000</v>
      </c>
      <c r="I525" s="70"/>
      <c r="J525" s="72"/>
      <c r="K525" s="72"/>
    </row>
    <row r="526" spans="1:11" ht="14.25">
      <c r="A526" s="54"/>
      <c r="B526" s="101"/>
      <c r="C526" s="65">
        <v>323</v>
      </c>
      <c r="D526" s="73" t="s">
        <v>245</v>
      </c>
      <c r="E526" s="70"/>
      <c r="F526" s="70">
        <v>100000</v>
      </c>
      <c r="G526" s="70">
        <v>100000</v>
      </c>
      <c r="H526" s="70">
        <v>100000</v>
      </c>
      <c r="I526" s="70"/>
      <c r="J526" s="72"/>
      <c r="K526" s="72"/>
    </row>
    <row r="527" spans="1:11" s="2" customFormat="1" ht="15">
      <c r="A527" s="54"/>
      <c r="B527" s="101" t="s">
        <v>94</v>
      </c>
      <c r="C527" s="65"/>
      <c r="D527" s="73" t="s">
        <v>95</v>
      </c>
      <c r="E527" s="70"/>
      <c r="F527" s="70">
        <f aca="true" t="shared" si="35" ref="F527:H529">F528</f>
        <v>200000</v>
      </c>
      <c r="G527" s="70">
        <f t="shared" si="35"/>
        <v>200000</v>
      </c>
      <c r="H527" s="70">
        <f t="shared" si="35"/>
        <v>100000</v>
      </c>
      <c r="I527" s="70"/>
      <c r="J527" s="72"/>
      <c r="K527" s="72"/>
    </row>
    <row r="528" spans="1:11" ht="14.25">
      <c r="A528" s="54"/>
      <c r="B528" s="101"/>
      <c r="C528" s="65">
        <v>4</v>
      </c>
      <c r="D528" s="43" t="s">
        <v>807</v>
      </c>
      <c r="E528" s="70"/>
      <c r="F528" s="70">
        <f t="shared" si="35"/>
        <v>200000</v>
      </c>
      <c r="G528" s="70">
        <f t="shared" si="35"/>
        <v>200000</v>
      </c>
      <c r="H528" s="70">
        <f t="shared" si="35"/>
        <v>100000</v>
      </c>
      <c r="I528" s="70"/>
      <c r="J528" s="72"/>
      <c r="K528" s="72"/>
    </row>
    <row r="529" spans="1:11" ht="14.25">
      <c r="A529" s="54"/>
      <c r="B529" s="101"/>
      <c r="C529" s="65">
        <v>42</v>
      </c>
      <c r="D529" s="73" t="s">
        <v>292</v>
      </c>
      <c r="E529" s="70"/>
      <c r="F529" s="70">
        <f t="shared" si="35"/>
        <v>200000</v>
      </c>
      <c r="G529" s="70">
        <f t="shared" si="35"/>
        <v>200000</v>
      </c>
      <c r="H529" s="70">
        <f t="shared" si="35"/>
        <v>100000</v>
      </c>
      <c r="I529" s="70"/>
      <c r="J529" s="72"/>
      <c r="K529" s="72"/>
    </row>
    <row r="530" spans="1:11" ht="14.25">
      <c r="A530" s="54"/>
      <c r="B530" s="101"/>
      <c r="C530" s="65">
        <v>421</v>
      </c>
      <c r="D530" s="73" t="s">
        <v>312</v>
      </c>
      <c r="E530" s="70"/>
      <c r="F530" s="70">
        <v>200000</v>
      </c>
      <c r="G530" s="70">
        <v>200000</v>
      </c>
      <c r="H530" s="70">
        <v>100000</v>
      </c>
      <c r="I530" s="70"/>
      <c r="J530" s="72"/>
      <c r="K530" s="72"/>
    </row>
    <row r="531" spans="1:11" ht="14.25">
      <c r="A531" s="60"/>
      <c r="B531" s="101"/>
      <c r="C531" s="66"/>
      <c r="D531" s="80" t="s">
        <v>912</v>
      </c>
      <c r="E531" s="69"/>
      <c r="F531" s="69"/>
      <c r="G531" s="69"/>
      <c r="H531" s="69"/>
      <c r="I531" s="69"/>
      <c r="J531" s="72"/>
      <c r="K531" s="72"/>
    </row>
    <row r="532" spans="1:11" ht="14.25">
      <c r="A532" s="60"/>
      <c r="B532" s="101"/>
      <c r="C532" s="66"/>
      <c r="D532" s="80" t="s">
        <v>40</v>
      </c>
      <c r="E532" s="69"/>
      <c r="F532" s="69"/>
      <c r="G532" s="69"/>
      <c r="H532" s="69"/>
      <c r="I532" s="69"/>
      <c r="J532" s="72"/>
      <c r="K532" s="72"/>
    </row>
    <row r="533" spans="1:11" ht="14.25">
      <c r="A533" s="60"/>
      <c r="B533" s="101" t="s">
        <v>97</v>
      </c>
      <c r="C533" s="65"/>
      <c r="D533" s="73" t="s">
        <v>96</v>
      </c>
      <c r="E533" s="70"/>
      <c r="F533" s="70">
        <f>F535</f>
        <v>120000</v>
      </c>
      <c r="G533" s="70">
        <f>G535</f>
        <v>120000</v>
      </c>
      <c r="H533" s="70">
        <f>H535</f>
        <v>1000</v>
      </c>
      <c r="I533" s="70"/>
      <c r="J533" s="72"/>
      <c r="K533" s="72"/>
    </row>
    <row r="534" spans="1:11" ht="14.25">
      <c r="A534" s="60"/>
      <c r="B534" s="101" t="s">
        <v>102</v>
      </c>
      <c r="C534" s="65"/>
      <c r="D534" s="73" t="s">
        <v>98</v>
      </c>
      <c r="E534" s="70"/>
      <c r="F534" s="70"/>
      <c r="G534" s="70"/>
      <c r="H534" s="70"/>
      <c r="I534" s="70"/>
      <c r="J534" s="72"/>
      <c r="K534" s="72"/>
    </row>
    <row r="535" spans="1:11" ht="14.25">
      <c r="A535" s="60"/>
      <c r="B535" s="101"/>
      <c r="C535" s="65"/>
      <c r="D535" s="73" t="s">
        <v>744</v>
      </c>
      <c r="E535" s="70"/>
      <c r="F535" s="70">
        <f>F536+F540</f>
        <v>120000</v>
      </c>
      <c r="G535" s="70">
        <f>G536+G540</f>
        <v>120000</v>
      </c>
      <c r="H535" s="70">
        <f>H536+H540</f>
        <v>1000</v>
      </c>
      <c r="I535" s="70"/>
      <c r="J535" s="72"/>
      <c r="K535" s="72"/>
    </row>
    <row r="536" spans="1:11" ht="14.25">
      <c r="A536" s="60"/>
      <c r="B536" s="101"/>
      <c r="C536" s="65">
        <v>4</v>
      </c>
      <c r="D536" s="73" t="s">
        <v>807</v>
      </c>
      <c r="E536" s="70"/>
      <c r="F536" s="70">
        <f>F538</f>
        <v>100000</v>
      </c>
      <c r="G536" s="70">
        <f>G538</f>
        <v>100000</v>
      </c>
      <c r="H536" s="70">
        <f>H538</f>
        <v>0</v>
      </c>
      <c r="I536" s="70"/>
      <c r="J536" s="72"/>
      <c r="K536" s="72"/>
    </row>
    <row r="537" spans="1:11" ht="14.25">
      <c r="A537" s="60"/>
      <c r="B537" s="101"/>
      <c r="C537" s="65">
        <v>42</v>
      </c>
      <c r="D537" s="73" t="s">
        <v>424</v>
      </c>
      <c r="E537" s="70"/>
      <c r="F537" s="70"/>
      <c r="G537" s="70"/>
      <c r="H537" s="70"/>
      <c r="I537" s="70"/>
      <c r="J537" s="72"/>
      <c r="K537" s="72"/>
    </row>
    <row r="538" spans="1:11" ht="14.25">
      <c r="A538" s="60"/>
      <c r="B538" s="101"/>
      <c r="C538" s="65"/>
      <c r="D538" s="73" t="s">
        <v>290</v>
      </c>
      <c r="E538" s="70"/>
      <c r="F538" s="70">
        <f>F539</f>
        <v>100000</v>
      </c>
      <c r="G538" s="70">
        <f>G539</f>
        <v>100000</v>
      </c>
      <c r="H538" s="70">
        <f>H539</f>
        <v>0</v>
      </c>
      <c r="I538" s="70"/>
      <c r="J538" s="72"/>
      <c r="K538" s="72"/>
    </row>
    <row r="539" spans="1:11" ht="14.25">
      <c r="A539" s="60"/>
      <c r="B539" s="101"/>
      <c r="C539" s="65">
        <v>422</v>
      </c>
      <c r="D539" s="73" t="s">
        <v>642</v>
      </c>
      <c r="E539" s="70"/>
      <c r="F539" s="70">
        <v>100000</v>
      </c>
      <c r="G539" s="70">
        <v>100000</v>
      </c>
      <c r="H539" s="70">
        <v>0</v>
      </c>
      <c r="I539" s="70"/>
      <c r="J539" s="72"/>
      <c r="K539" s="72"/>
    </row>
    <row r="540" spans="1:11" ht="14.25">
      <c r="A540" s="60"/>
      <c r="B540" s="101"/>
      <c r="C540" s="79">
        <v>3</v>
      </c>
      <c r="D540" s="80" t="s">
        <v>396</v>
      </c>
      <c r="E540" s="70"/>
      <c r="F540" s="70">
        <f aca="true" t="shared" si="36" ref="F540:H541">F541</f>
        <v>20000</v>
      </c>
      <c r="G540" s="70">
        <f t="shared" si="36"/>
        <v>20000</v>
      </c>
      <c r="H540" s="70">
        <f t="shared" si="36"/>
        <v>1000</v>
      </c>
      <c r="I540" s="70"/>
      <c r="J540" s="72"/>
      <c r="K540" s="72"/>
    </row>
    <row r="541" spans="1:11" ht="14.25">
      <c r="A541" s="60"/>
      <c r="B541" s="101"/>
      <c r="C541" s="79">
        <v>32</v>
      </c>
      <c r="D541" s="80" t="s">
        <v>196</v>
      </c>
      <c r="E541" s="70"/>
      <c r="F541" s="70">
        <f t="shared" si="36"/>
        <v>20000</v>
      </c>
      <c r="G541" s="70">
        <f t="shared" si="36"/>
        <v>20000</v>
      </c>
      <c r="H541" s="70">
        <f t="shared" si="36"/>
        <v>1000</v>
      </c>
      <c r="I541" s="70"/>
      <c r="J541" s="72"/>
      <c r="K541" s="72"/>
    </row>
    <row r="542" spans="1:11" ht="14.25">
      <c r="A542" s="60"/>
      <c r="B542" s="101"/>
      <c r="C542" s="79">
        <v>323</v>
      </c>
      <c r="D542" s="73" t="s">
        <v>245</v>
      </c>
      <c r="E542" s="70"/>
      <c r="F542" s="70">
        <v>20000</v>
      </c>
      <c r="G542" s="70">
        <v>20000</v>
      </c>
      <c r="H542" s="70">
        <v>1000</v>
      </c>
      <c r="I542" s="70"/>
      <c r="J542" s="72"/>
      <c r="K542" s="72"/>
    </row>
    <row r="543" spans="1:11" ht="14.25">
      <c r="A543" s="60"/>
      <c r="B543" s="101"/>
      <c r="C543" s="65"/>
      <c r="D543" s="73"/>
      <c r="E543" s="73"/>
      <c r="F543" s="73"/>
      <c r="G543" s="73"/>
      <c r="H543" s="73"/>
      <c r="I543" s="73"/>
      <c r="J543" s="72"/>
      <c r="K543" s="72"/>
    </row>
    <row r="544" spans="1:11" ht="14.25">
      <c r="A544" s="60"/>
      <c r="B544" s="101"/>
      <c r="C544" s="66"/>
      <c r="D544" s="16"/>
      <c r="E544" s="74"/>
      <c r="F544" s="74"/>
      <c r="G544" s="74"/>
      <c r="H544" s="74"/>
      <c r="I544" s="74"/>
      <c r="J544" s="72"/>
      <c r="K544" s="72"/>
    </row>
    <row r="545" spans="1:11" ht="14.25">
      <c r="A545" s="60"/>
      <c r="B545" s="101" t="s">
        <v>104</v>
      </c>
      <c r="C545" s="66"/>
      <c r="D545" s="19" t="s">
        <v>671</v>
      </c>
      <c r="E545" s="70"/>
      <c r="F545" s="70">
        <f>F548</f>
        <v>238500</v>
      </c>
      <c r="G545" s="70">
        <f>G548</f>
        <v>238500</v>
      </c>
      <c r="H545" s="70">
        <f>H548</f>
        <v>176000</v>
      </c>
      <c r="I545" s="70"/>
      <c r="J545" s="72"/>
      <c r="K545" s="72"/>
    </row>
    <row r="546" spans="1:11" ht="14.25">
      <c r="A546" s="54"/>
      <c r="B546" s="101"/>
      <c r="C546" s="65"/>
      <c r="D546" s="19" t="s">
        <v>912</v>
      </c>
      <c r="E546" s="70"/>
      <c r="F546" s="70"/>
      <c r="G546" s="70"/>
      <c r="H546" s="70"/>
      <c r="I546" s="70"/>
      <c r="J546" s="72"/>
      <c r="K546" s="72"/>
    </row>
    <row r="547" spans="1:11" ht="14.25">
      <c r="A547" s="54"/>
      <c r="B547" s="101"/>
      <c r="C547" s="65"/>
      <c r="D547" s="19" t="s">
        <v>40</v>
      </c>
      <c r="E547" s="70"/>
      <c r="F547" s="70"/>
      <c r="G547" s="70"/>
      <c r="H547" s="70"/>
      <c r="I547" s="70"/>
      <c r="J547" s="72"/>
      <c r="K547" s="72"/>
    </row>
    <row r="548" spans="1:11" ht="14.25">
      <c r="A548" s="54"/>
      <c r="B548" s="101" t="s">
        <v>105</v>
      </c>
      <c r="C548" s="65"/>
      <c r="D548" s="73" t="s">
        <v>112</v>
      </c>
      <c r="E548" s="70"/>
      <c r="F548" s="70">
        <f>F549+F559+F565+F575</f>
        <v>238500</v>
      </c>
      <c r="G548" s="70">
        <f>G549+G559+G565+G575</f>
        <v>238500</v>
      </c>
      <c r="H548" s="70">
        <f>H549+H559+H565+H575</f>
        <v>176000</v>
      </c>
      <c r="I548" s="70"/>
      <c r="J548" s="72"/>
      <c r="K548" s="72"/>
    </row>
    <row r="549" spans="1:11" ht="14.25">
      <c r="A549" s="54"/>
      <c r="B549" s="101" t="s">
        <v>107</v>
      </c>
      <c r="C549" s="65"/>
      <c r="D549" s="73" t="s">
        <v>106</v>
      </c>
      <c r="E549" s="70"/>
      <c r="F549" s="70">
        <f>F553+F550</f>
        <v>95500</v>
      </c>
      <c r="G549" s="70">
        <f>G553+G550</f>
        <v>95500</v>
      </c>
      <c r="H549" s="70">
        <f>H553+H550</f>
        <v>79000</v>
      </c>
      <c r="I549" s="70"/>
      <c r="J549" s="72"/>
      <c r="K549" s="72"/>
    </row>
    <row r="550" spans="1:11" ht="14.25">
      <c r="A550" s="54"/>
      <c r="B550" s="101"/>
      <c r="C550" s="65">
        <v>3</v>
      </c>
      <c r="D550" s="73" t="s">
        <v>396</v>
      </c>
      <c r="E550" s="70"/>
      <c r="F550" s="70">
        <f aca="true" t="shared" si="37" ref="F550:H551">F551</f>
        <v>8000</v>
      </c>
      <c r="G550" s="70">
        <f t="shared" si="37"/>
        <v>8000</v>
      </c>
      <c r="H550" s="70">
        <f t="shared" si="37"/>
        <v>8000</v>
      </c>
      <c r="I550" s="70"/>
      <c r="J550" s="72"/>
      <c r="K550" s="72"/>
    </row>
    <row r="551" spans="1:11" ht="14.25">
      <c r="A551" s="54"/>
      <c r="B551" s="101"/>
      <c r="C551" s="65">
        <v>32</v>
      </c>
      <c r="D551" s="73" t="s">
        <v>196</v>
      </c>
      <c r="E551" s="70"/>
      <c r="F551" s="70">
        <f t="shared" si="37"/>
        <v>8000</v>
      </c>
      <c r="G551" s="70">
        <f t="shared" si="37"/>
        <v>8000</v>
      </c>
      <c r="H551" s="70">
        <f t="shared" si="37"/>
        <v>8000</v>
      </c>
      <c r="I551" s="70"/>
      <c r="J551" s="72"/>
      <c r="K551" s="72"/>
    </row>
    <row r="552" spans="1:11" ht="14.25">
      <c r="A552" s="54"/>
      <c r="B552" s="101"/>
      <c r="C552" s="65">
        <v>323</v>
      </c>
      <c r="D552" s="73" t="s">
        <v>245</v>
      </c>
      <c r="E552" s="70"/>
      <c r="F552" s="70">
        <v>8000</v>
      </c>
      <c r="G552" s="70">
        <v>8000</v>
      </c>
      <c r="H552" s="70">
        <v>8000</v>
      </c>
      <c r="I552" s="70"/>
      <c r="J552" s="72"/>
      <c r="K552" s="72"/>
    </row>
    <row r="553" spans="1:11" ht="14.25">
      <c r="A553" s="60"/>
      <c r="B553" s="101"/>
      <c r="C553" s="79">
        <v>3</v>
      </c>
      <c r="D553" s="80" t="s">
        <v>396</v>
      </c>
      <c r="E553" s="70"/>
      <c r="F553" s="70">
        <f aca="true" t="shared" si="38" ref="F553:H554">F554</f>
        <v>87500</v>
      </c>
      <c r="G553" s="70">
        <f t="shared" si="38"/>
        <v>87500</v>
      </c>
      <c r="H553" s="70">
        <f t="shared" si="38"/>
        <v>71000</v>
      </c>
      <c r="I553" s="70"/>
      <c r="J553" s="72"/>
      <c r="K553" s="72"/>
    </row>
    <row r="554" spans="1:11" ht="14.25">
      <c r="A554" s="59"/>
      <c r="B554" s="101"/>
      <c r="C554" s="57">
        <v>38</v>
      </c>
      <c r="D554" s="73" t="s">
        <v>419</v>
      </c>
      <c r="E554" s="67"/>
      <c r="F554" s="67">
        <f t="shared" si="38"/>
        <v>87500</v>
      </c>
      <c r="G554" s="67">
        <f t="shared" si="38"/>
        <v>87500</v>
      </c>
      <c r="H554" s="67">
        <f t="shared" si="38"/>
        <v>71000</v>
      </c>
      <c r="I554" s="67"/>
      <c r="J554" s="72"/>
      <c r="K554" s="72"/>
    </row>
    <row r="555" spans="1:11" ht="14.25">
      <c r="A555" s="59"/>
      <c r="B555" s="101"/>
      <c r="C555" s="57">
        <v>381</v>
      </c>
      <c r="D555" s="73" t="s">
        <v>296</v>
      </c>
      <c r="E555" s="67"/>
      <c r="F555" s="67">
        <v>87500</v>
      </c>
      <c r="G555" s="67">
        <v>87500</v>
      </c>
      <c r="H555" s="67">
        <v>71000</v>
      </c>
      <c r="I555" s="67"/>
      <c r="J555" s="72"/>
      <c r="K555" s="72"/>
    </row>
    <row r="556" spans="1:17" s="2" customFormat="1" ht="15">
      <c r="A556" s="53"/>
      <c r="B556" s="101"/>
      <c r="C556" s="102"/>
      <c r="D556" s="86" t="s">
        <v>913</v>
      </c>
      <c r="E556" s="68"/>
      <c r="F556" s="68"/>
      <c r="G556" s="68"/>
      <c r="H556" s="68"/>
      <c r="I556" s="68"/>
      <c r="J556" s="72"/>
      <c r="K556" s="72"/>
      <c r="Q556" s="2" t="s">
        <v>755</v>
      </c>
    </row>
    <row r="557" spans="1:11" s="2" customFormat="1" ht="15">
      <c r="A557" s="53"/>
      <c r="B557" s="101"/>
      <c r="C557" s="102"/>
      <c r="D557" s="86" t="s">
        <v>42</v>
      </c>
      <c r="E557" s="68"/>
      <c r="F557" s="68"/>
      <c r="G557" s="68"/>
      <c r="H557" s="68"/>
      <c r="I557" s="68"/>
      <c r="J557" s="72"/>
      <c r="K557" s="72"/>
    </row>
    <row r="558" spans="1:11" s="2" customFormat="1" ht="15">
      <c r="A558" s="53"/>
      <c r="B558" s="101"/>
      <c r="C558" s="102"/>
      <c r="D558" s="86" t="s">
        <v>47</v>
      </c>
      <c r="E558" s="68"/>
      <c r="F558" s="68"/>
      <c r="G558" s="68"/>
      <c r="H558" s="68"/>
      <c r="I558" s="68"/>
      <c r="J558" s="72"/>
      <c r="K558" s="72"/>
    </row>
    <row r="559" spans="1:11" s="2" customFormat="1" ht="15">
      <c r="A559" s="59"/>
      <c r="B559" s="101" t="s">
        <v>109</v>
      </c>
      <c r="C559" s="57"/>
      <c r="D559" s="35" t="s">
        <v>108</v>
      </c>
      <c r="E559" s="67"/>
      <c r="F559" s="67">
        <f>F560</f>
        <v>11000</v>
      </c>
      <c r="G559" s="67">
        <f>G560</f>
        <v>11000</v>
      </c>
      <c r="H559" s="67">
        <f>H560</f>
        <v>10000</v>
      </c>
      <c r="I559" s="67"/>
      <c r="J559" s="72"/>
      <c r="K559" s="72"/>
    </row>
    <row r="560" spans="1:11" s="2" customFormat="1" ht="15">
      <c r="A560" s="59"/>
      <c r="B560" s="101"/>
      <c r="C560" s="57">
        <v>3</v>
      </c>
      <c r="D560" s="35" t="s">
        <v>396</v>
      </c>
      <c r="E560" s="67"/>
      <c r="F560" s="67">
        <f>+F561</f>
        <v>11000</v>
      </c>
      <c r="G560" s="67">
        <f>+G561</f>
        <v>11000</v>
      </c>
      <c r="H560" s="67">
        <f>+H561</f>
        <v>10000</v>
      </c>
      <c r="I560" s="67"/>
      <c r="J560" s="72"/>
      <c r="K560" s="72"/>
    </row>
    <row r="561" spans="1:11" ht="14.25">
      <c r="A561" s="59"/>
      <c r="B561" s="101"/>
      <c r="C561" s="57">
        <v>38</v>
      </c>
      <c r="D561" s="73" t="s">
        <v>419</v>
      </c>
      <c r="E561" s="67"/>
      <c r="F561" s="67">
        <f>F562</f>
        <v>11000</v>
      </c>
      <c r="G561" s="67">
        <f>G562</f>
        <v>11000</v>
      </c>
      <c r="H561" s="67">
        <f>H562</f>
        <v>10000</v>
      </c>
      <c r="I561" s="67"/>
      <c r="J561" s="72"/>
      <c r="K561" s="72"/>
    </row>
    <row r="562" spans="1:11" ht="14.25">
      <c r="A562" s="59"/>
      <c r="B562" s="101"/>
      <c r="C562" s="57">
        <v>381</v>
      </c>
      <c r="D562" s="73" t="s">
        <v>296</v>
      </c>
      <c r="E562" s="67"/>
      <c r="F562" s="67">
        <v>11000</v>
      </c>
      <c r="G562" s="67">
        <v>11000</v>
      </c>
      <c r="H562" s="67">
        <v>10000</v>
      </c>
      <c r="I562" s="67"/>
      <c r="J562" s="72"/>
      <c r="K562" s="72"/>
    </row>
    <row r="563" spans="2:11" ht="14.25">
      <c r="B563" s="101"/>
      <c r="D563" s="86" t="s">
        <v>14</v>
      </c>
      <c r="E563" s="68"/>
      <c r="F563" s="68"/>
      <c r="G563" s="68"/>
      <c r="H563" s="68"/>
      <c r="I563" s="68"/>
      <c r="J563" s="72"/>
      <c r="K563" s="72"/>
    </row>
    <row r="564" spans="2:11" ht="14.25">
      <c r="B564" s="101"/>
      <c r="D564" s="86" t="s">
        <v>49</v>
      </c>
      <c r="E564" s="68"/>
      <c r="F564" s="68"/>
      <c r="G564" s="68"/>
      <c r="H564" s="68"/>
      <c r="I564" s="68"/>
      <c r="J564" s="72"/>
      <c r="K564" s="72"/>
    </row>
    <row r="565" spans="1:11" ht="14.25">
      <c r="A565" s="59"/>
      <c r="B565" s="101" t="s">
        <v>111</v>
      </c>
      <c r="C565" s="57"/>
      <c r="D565" s="35" t="s">
        <v>110</v>
      </c>
      <c r="E565" s="67"/>
      <c r="F565" s="67">
        <f>F566+F569</f>
        <v>122000</v>
      </c>
      <c r="G565" s="67">
        <f>G566+G569</f>
        <v>122000</v>
      </c>
      <c r="H565" s="67">
        <f>H566+H569</f>
        <v>87000</v>
      </c>
      <c r="I565" s="67"/>
      <c r="J565" s="72"/>
      <c r="K565" s="72"/>
    </row>
    <row r="566" spans="1:11" ht="14.25">
      <c r="A566" s="59"/>
      <c r="B566" s="101"/>
      <c r="C566" s="57">
        <v>3</v>
      </c>
      <c r="D566" s="35" t="s">
        <v>396</v>
      </c>
      <c r="E566" s="67"/>
      <c r="F566" s="67">
        <f aca="true" t="shared" si="39" ref="F566:H567">F567</f>
        <v>62000</v>
      </c>
      <c r="G566" s="67">
        <f t="shared" si="39"/>
        <v>62000</v>
      </c>
      <c r="H566" s="67">
        <f t="shared" si="39"/>
        <v>47000</v>
      </c>
      <c r="I566" s="67"/>
      <c r="J566" s="72"/>
      <c r="K566" s="72"/>
    </row>
    <row r="567" spans="1:11" ht="14.25">
      <c r="A567" s="59"/>
      <c r="B567" s="101"/>
      <c r="C567" s="57">
        <v>38</v>
      </c>
      <c r="D567" s="73" t="s">
        <v>419</v>
      </c>
      <c r="E567" s="67"/>
      <c r="F567" s="67">
        <f t="shared" si="39"/>
        <v>62000</v>
      </c>
      <c r="G567" s="67">
        <f t="shared" si="39"/>
        <v>62000</v>
      </c>
      <c r="H567" s="67">
        <f t="shared" si="39"/>
        <v>47000</v>
      </c>
      <c r="I567" s="67"/>
      <c r="J567" s="72"/>
      <c r="K567" s="72"/>
    </row>
    <row r="568" spans="1:11" ht="14.25">
      <c r="A568" s="59"/>
      <c r="B568" s="101"/>
      <c r="C568" s="57">
        <v>381</v>
      </c>
      <c r="D568" s="73" t="s">
        <v>296</v>
      </c>
      <c r="E568" s="67"/>
      <c r="F568" s="67">
        <v>62000</v>
      </c>
      <c r="G568" s="67">
        <v>62000</v>
      </c>
      <c r="H568" s="67">
        <v>47000</v>
      </c>
      <c r="I568" s="67"/>
      <c r="J568" s="72"/>
      <c r="K568" s="72"/>
    </row>
    <row r="569" spans="2:11" ht="14.25">
      <c r="B569" s="101"/>
      <c r="C569" s="84">
        <v>3</v>
      </c>
      <c r="D569" s="80" t="s">
        <v>396</v>
      </c>
      <c r="E569" s="67"/>
      <c r="F569" s="67">
        <f>F570</f>
        <v>60000</v>
      </c>
      <c r="G569" s="67">
        <f>G570</f>
        <v>60000</v>
      </c>
      <c r="H569" s="67">
        <f>H570</f>
        <v>40000</v>
      </c>
      <c r="I569" s="67"/>
      <c r="J569" s="72"/>
      <c r="K569" s="72"/>
    </row>
    <row r="570" spans="2:11" ht="14.25">
      <c r="B570" s="101"/>
      <c r="C570" s="65">
        <v>32</v>
      </c>
      <c r="D570" s="73" t="s">
        <v>196</v>
      </c>
      <c r="E570" s="70"/>
      <c r="F570" s="70">
        <f>F571+F572</f>
        <v>60000</v>
      </c>
      <c r="G570" s="70">
        <f>G571+G572</f>
        <v>60000</v>
      </c>
      <c r="H570" s="70">
        <f>H571+H572</f>
        <v>40000</v>
      </c>
      <c r="I570" s="70"/>
      <c r="J570" s="72"/>
      <c r="K570" s="72"/>
    </row>
    <row r="571" spans="2:11" ht="14.25">
      <c r="B571" s="101"/>
      <c r="C571" s="65">
        <v>322</v>
      </c>
      <c r="D571" s="73" t="s">
        <v>197</v>
      </c>
      <c r="E571" s="70"/>
      <c r="F571" s="70">
        <v>10000</v>
      </c>
      <c r="G571" s="70">
        <v>10000</v>
      </c>
      <c r="H571" s="70">
        <v>5000</v>
      </c>
      <c r="I571" s="70"/>
      <c r="J571" s="72"/>
      <c r="K571" s="72"/>
    </row>
    <row r="572" spans="2:11" ht="14.25">
      <c r="B572" s="101"/>
      <c r="C572" s="79">
        <v>329</v>
      </c>
      <c r="D572" s="73" t="s">
        <v>321</v>
      </c>
      <c r="E572" s="70"/>
      <c r="F572" s="70">
        <v>50000</v>
      </c>
      <c r="G572" s="70">
        <v>50000</v>
      </c>
      <c r="H572" s="70">
        <v>35000</v>
      </c>
      <c r="I572" s="70"/>
      <c r="J572" s="72"/>
      <c r="K572" s="72"/>
    </row>
    <row r="573" spans="2:11" ht="14.25">
      <c r="B573" s="101"/>
      <c r="C573" s="66"/>
      <c r="D573" s="80" t="s">
        <v>914</v>
      </c>
      <c r="E573" s="69"/>
      <c r="F573" s="69"/>
      <c r="G573" s="69"/>
      <c r="H573" s="69"/>
      <c r="I573" s="69"/>
      <c r="J573" s="72"/>
      <c r="K573" s="72"/>
    </row>
    <row r="574" spans="2:11" ht="14.25">
      <c r="B574" s="101"/>
      <c r="C574" s="66"/>
      <c r="D574" s="80" t="s">
        <v>40</v>
      </c>
      <c r="E574" s="69"/>
      <c r="F574" s="69"/>
      <c r="G574" s="69"/>
      <c r="H574" s="69"/>
      <c r="I574" s="69"/>
      <c r="J574" s="72"/>
      <c r="K574" s="72"/>
    </row>
    <row r="575" spans="1:11" ht="14.25">
      <c r="A575" s="87"/>
      <c r="B575" s="101" t="s">
        <v>113</v>
      </c>
      <c r="C575" s="79"/>
      <c r="D575" s="80" t="s">
        <v>93</v>
      </c>
      <c r="E575" s="67"/>
      <c r="F575" s="67">
        <f aca="true" t="shared" si="40" ref="F575:H577">F576</f>
        <v>10000</v>
      </c>
      <c r="G575" s="67">
        <f t="shared" si="40"/>
        <v>10000</v>
      </c>
      <c r="H575" s="67">
        <f t="shared" si="40"/>
        <v>0</v>
      </c>
      <c r="I575" s="67"/>
      <c r="J575" s="72"/>
      <c r="K575" s="72"/>
    </row>
    <row r="576" spans="1:11" ht="14.25">
      <c r="A576" s="87"/>
      <c r="B576" s="101"/>
      <c r="C576" s="79">
        <v>3</v>
      </c>
      <c r="D576" s="80" t="s">
        <v>396</v>
      </c>
      <c r="E576" s="67"/>
      <c r="F576" s="67">
        <f t="shared" si="40"/>
        <v>10000</v>
      </c>
      <c r="G576" s="67">
        <f t="shared" si="40"/>
        <v>10000</v>
      </c>
      <c r="H576" s="67">
        <f t="shared" si="40"/>
        <v>0</v>
      </c>
      <c r="I576" s="67"/>
      <c r="J576" s="72"/>
      <c r="K576" s="72"/>
    </row>
    <row r="577" spans="1:11" ht="14.25">
      <c r="A577" s="87"/>
      <c r="B577" s="101"/>
      <c r="C577" s="79">
        <v>38</v>
      </c>
      <c r="D577" s="80" t="s">
        <v>419</v>
      </c>
      <c r="E577" s="67"/>
      <c r="F577" s="67">
        <f t="shared" si="40"/>
        <v>10000</v>
      </c>
      <c r="G577" s="67">
        <f t="shared" si="40"/>
        <v>10000</v>
      </c>
      <c r="H577" s="67">
        <f t="shared" si="40"/>
        <v>0</v>
      </c>
      <c r="I577" s="67"/>
      <c r="J577" s="72"/>
      <c r="K577" s="72"/>
    </row>
    <row r="578" spans="1:11" ht="14.25">
      <c r="A578" s="87"/>
      <c r="B578" s="101"/>
      <c r="C578" s="79">
        <v>382</v>
      </c>
      <c r="D578" s="80" t="s">
        <v>449</v>
      </c>
      <c r="E578" s="67"/>
      <c r="F578" s="67">
        <v>10000</v>
      </c>
      <c r="G578" s="67">
        <v>10000</v>
      </c>
      <c r="H578" s="67">
        <v>0</v>
      </c>
      <c r="I578" s="67"/>
      <c r="J578" s="72"/>
      <c r="K578" s="72"/>
    </row>
    <row r="579" spans="2:11" ht="14.25">
      <c r="B579" s="101"/>
      <c r="E579" s="44"/>
      <c r="F579" s="44"/>
      <c r="G579" s="44"/>
      <c r="H579" s="44"/>
      <c r="I579" s="44"/>
      <c r="J579" s="72"/>
      <c r="K579" s="72"/>
    </row>
    <row r="580" spans="2:11" ht="14.25">
      <c r="B580" s="101"/>
      <c r="E580" s="44"/>
      <c r="F580" s="44"/>
      <c r="G580" s="44"/>
      <c r="H580" s="44"/>
      <c r="I580" s="44"/>
      <c r="J580" s="72"/>
      <c r="K580" s="72"/>
    </row>
    <row r="581" spans="1:11" ht="14.25">
      <c r="A581" s="59"/>
      <c r="B581" s="101" t="s">
        <v>114</v>
      </c>
      <c r="C581" s="57"/>
      <c r="D581" s="12" t="s">
        <v>480</v>
      </c>
      <c r="E581" s="67"/>
      <c r="F581" s="67">
        <f>F642+F585+F666</f>
        <v>6513016</v>
      </c>
      <c r="G581" s="67">
        <f>G642+G585+G666</f>
        <v>6513016</v>
      </c>
      <c r="H581" s="67">
        <f>H642+H585+H666</f>
        <v>2119121</v>
      </c>
      <c r="I581" s="67"/>
      <c r="J581" s="72"/>
      <c r="K581" s="72"/>
    </row>
    <row r="582" spans="1:12" ht="14.25">
      <c r="A582" s="59"/>
      <c r="B582" s="101"/>
      <c r="C582" s="57"/>
      <c r="D582" s="12" t="s">
        <v>915</v>
      </c>
      <c r="E582" s="67"/>
      <c r="F582" s="67"/>
      <c r="G582" s="67"/>
      <c r="H582" s="67"/>
      <c r="I582" s="67"/>
      <c r="J582" s="72"/>
      <c r="K582" s="72"/>
      <c r="L582" s="1" t="s">
        <v>755</v>
      </c>
    </row>
    <row r="583" spans="1:11" ht="14.25">
      <c r="A583" s="59"/>
      <c r="B583" s="101"/>
      <c r="C583" s="57"/>
      <c r="D583" s="12" t="s">
        <v>45</v>
      </c>
      <c r="E583" s="67"/>
      <c r="F583" s="67"/>
      <c r="G583" s="67"/>
      <c r="H583" s="67"/>
      <c r="I583" s="67"/>
      <c r="J583" s="72"/>
      <c r="K583" s="72"/>
    </row>
    <row r="584" spans="1:11" ht="14.25">
      <c r="A584" s="59"/>
      <c r="B584" s="101"/>
      <c r="C584" s="57"/>
      <c r="D584" s="12" t="s">
        <v>48</v>
      </c>
      <c r="E584" s="67"/>
      <c r="F584" s="67"/>
      <c r="G584" s="67"/>
      <c r="H584" s="67"/>
      <c r="I584" s="67"/>
      <c r="J584" s="72"/>
      <c r="K584" s="72"/>
    </row>
    <row r="585" spans="1:12" ht="14.25">
      <c r="A585" s="59"/>
      <c r="B585" s="101" t="s">
        <v>115</v>
      </c>
      <c r="C585" s="57"/>
      <c r="D585" s="35" t="s">
        <v>127</v>
      </c>
      <c r="E585" s="67"/>
      <c r="F585" s="67">
        <f>F624+F629+F586+F595+F600+F605+F634+F611</f>
        <v>6294516</v>
      </c>
      <c r="G585" s="67">
        <f>G624+G629+G586+G595+G600+G605+G634+G611</f>
        <v>6294516</v>
      </c>
      <c r="H585" s="67">
        <f>H624+H629+H586+H595+H600+H605+H634+H611</f>
        <v>1819121</v>
      </c>
      <c r="I585" s="67"/>
      <c r="J585" s="72"/>
      <c r="K585" s="72"/>
      <c r="L585" s="1" t="s">
        <v>755</v>
      </c>
    </row>
    <row r="586" spans="1:11" ht="14.25">
      <c r="A586" s="59"/>
      <c r="B586" s="101" t="s">
        <v>167</v>
      </c>
      <c r="C586" s="57"/>
      <c r="D586" s="35" t="s">
        <v>189</v>
      </c>
      <c r="E586" s="67"/>
      <c r="F586" s="67">
        <f>F587+F591</f>
        <v>3000000</v>
      </c>
      <c r="G586" s="67">
        <f>G587+G591</f>
        <v>3000000</v>
      </c>
      <c r="H586" s="67">
        <f>H587+H591</f>
        <v>0</v>
      </c>
      <c r="I586" s="67"/>
      <c r="J586" s="72"/>
      <c r="K586" s="72"/>
    </row>
    <row r="587" spans="1:11" ht="14.25">
      <c r="A587" s="59"/>
      <c r="B587" s="101"/>
      <c r="C587" s="79">
        <v>4</v>
      </c>
      <c r="D587" s="73" t="s">
        <v>807</v>
      </c>
      <c r="E587" s="70"/>
      <c r="F587" s="70">
        <f>F589</f>
        <v>0</v>
      </c>
      <c r="G587" s="70">
        <f>G589</f>
        <v>0</v>
      </c>
      <c r="H587" s="70">
        <f>H589</f>
        <v>0</v>
      </c>
      <c r="I587" s="70"/>
      <c r="J587" s="72"/>
      <c r="K587" s="72"/>
    </row>
    <row r="588" spans="1:11" ht="14.25">
      <c r="A588" s="59"/>
      <c r="B588" s="101"/>
      <c r="C588" s="65">
        <v>41</v>
      </c>
      <c r="D588" s="73" t="s">
        <v>330</v>
      </c>
      <c r="E588" s="70"/>
      <c r="F588" s="70"/>
      <c r="G588" s="70"/>
      <c r="H588" s="70"/>
      <c r="I588" s="70"/>
      <c r="J588" s="72"/>
      <c r="K588" s="72"/>
    </row>
    <row r="589" spans="1:11" ht="14.25">
      <c r="A589" s="59"/>
      <c r="B589" s="101"/>
      <c r="C589" s="65"/>
      <c r="D589" s="73" t="s">
        <v>290</v>
      </c>
      <c r="E589" s="70"/>
      <c r="F589" s="70">
        <f>F590</f>
        <v>0</v>
      </c>
      <c r="G589" s="70">
        <f>G590</f>
        <v>0</v>
      </c>
      <c r="H589" s="70">
        <f>H590</f>
        <v>0</v>
      </c>
      <c r="I589" s="70"/>
      <c r="J589" s="72"/>
      <c r="K589" s="72"/>
    </row>
    <row r="590" spans="1:11" ht="14.25">
      <c r="A590" s="59"/>
      <c r="B590" s="101"/>
      <c r="C590" s="65">
        <v>411</v>
      </c>
      <c r="D590" s="73" t="s">
        <v>440</v>
      </c>
      <c r="E590" s="70"/>
      <c r="F590" s="70">
        <v>0</v>
      </c>
      <c r="G590" s="70">
        <v>0</v>
      </c>
      <c r="H590" s="70">
        <v>0</v>
      </c>
      <c r="I590" s="70"/>
      <c r="J590" s="72"/>
      <c r="K590" s="72"/>
    </row>
    <row r="591" spans="1:11" ht="14.25">
      <c r="A591" s="110"/>
      <c r="B591" s="101"/>
      <c r="C591" s="79">
        <v>4</v>
      </c>
      <c r="D591" s="73" t="s">
        <v>807</v>
      </c>
      <c r="E591" s="70"/>
      <c r="F591" s="70">
        <f>F593</f>
        <v>3000000</v>
      </c>
      <c r="G591" s="70">
        <f>G593</f>
        <v>3000000</v>
      </c>
      <c r="H591" s="70">
        <f>H593</f>
        <v>0</v>
      </c>
      <c r="I591" s="70"/>
      <c r="J591" s="72"/>
      <c r="K591" s="72"/>
    </row>
    <row r="592" spans="1:11" ht="14.25">
      <c r="A592" s="110"/>
      <c r="B592" s="101"/>
      <c r="C592" s="79">
        <v>42</v>
      </c>
      <c r="D592" s="73" t="s">
        <v>291</v>
      </c>
      <c r="E592" s="70"/>
      <c r="F592" s="70"/>
      <c r="G592" s="70"/>
      <c r="H592" s="70"/>
      <c r="I592" s="70"/>
      <c r="J592" s="72"/>
      <c r="K592" s="72"/>
    </row>
    <row r="593" spans="1:11" ht="14.25">
      <c r="A593" s="110"/>
      <c r="B593" s="101"/>
      <c r="C593" s="66"/>
      <c r="D593" s="73" t="s">
        <v>290</v>
      </c>
      <c r="E593" s="70"/>
      <c r="F593" s="70">
        <f>F594</f>
        <v>3000000</v>
      </c>
      <c r="G593" s="70">
        <f>G594</f>
        <v>3000000</v>
      </c>
      <c r="H593" s="70">
        <f>H594</f>
        <v>0</v>
      </c>
      <c r="I593" s="70"/>
      <c r="J593" s="72"/>
      <c r="K593" s="72"/>
    </row>
    <row r="594" spans="1:11" ht="14.25">
      <c r="A594" s="110"/>
      <c r="B594" s="101"/>
      <c r="C594" s="79">
        <v>421</v>
      </c>
      <c r="D594" s="80" t="s">
        <v>312</v>
      </c>
      <c r="E594" s="70"/>
      <c r="F594" s="70">
        <v>3000000</v>
      </c>
      <c r="G594" s="70">
        <v>3000000</v>
      </c>
      <c r="H594" s="70">
        <v>0</v>
      </c>
      <c r="I594" s="70"/>
      <c r="J594" s="72"/>
      <c r="K594" s="72"/>
    </row>
    <row r="595" spans="1:11" ht="14.25">
      <c r="A595" s="110"/>
      <c r="B595" s="101" t="s">
        <v>66</v>
      </c>
      <c r="C595" s="66"/>
      <c r="D595" s="80" t="s">
        <v>64</v>
      </c>
      <c r="E595" s="70"/>
      <c r="F595" s="70">
        <f aca="true" t="shared" si="41" ref="F595:H596">F596</f>
        <v>511000</v>
      </c>
      <c r="G595" s="70">
        <f t="shared" si="41"/>
        <v>511000</v>
      </c>
      <c r="H595" s="70">
        <f t="shared" si="41"/>
        <v>0</v>
      </c>
      <c r="I595" s="70"/>
      <c r="J595" s="72"/>
      <c r="K595" s="72"/>
    </row>
    <row r="596" spans="1:11" ht="14.25">
      <c r="A596" s="110"/>
      <c r="B596" s="101"/>
      <c r="C596" s="79">
        <v>4</v>
      </c>
      <c r="D596" s="80" t="s">
        <v>807</v>
      </c>
      <c r="E596" s="115"/>
      <c r="F596" s="115">
        <f t="shared" si="41"/>
        <v>511000</v>
      </c>
      <c r="G596" s="115">
        <f t="shared" si="41"/>
        <v>511000</v>
      </c>
      <c r="H596" s="115">
        <f t="shared" si="41"/>
        <v>0</v>
      </c>
      <c r="I596" s="115"/>
      <c r="J596" s="72"/>
      <c r="K596" s="72"/>
    </row>
    <row r="597" spans="1:11" ht="14.25">
      <c r="A597" s="110"/>
      <c r="B597" s="101"/>
      <c r="C597" s="79">
        <v>42</v>
      </c>
      <c r="D597" s="80" t="s">
        <v>756</v>
      </c>
      <c r="E597" s="115"/>
      <c r="F597" s="115">
        <f>F599</f>
        <v>511000</v>
      </c>
      <c r="G597" s="115">
        <f>G599</f>
        <v>511000</v>
      </c>
      <c r="H597" s="115">
        <f>H599</f>
        <v>0</v>
      </c>
      <c r="I597" s="115" t="s">
        <v>755</v>
      </c>
      <c r="J597" s="72"/>
      <c r="K597" s="72"/>
    </row>
    <row r="598" spans="1:11" ht="14.25">
      <c r="A598" s="110"/>
      <c r="B598" s="101"/>
      <c r="C598" s="79"/>
      <c r="D598" s="80" t="s">
        <v>290</v>
      </c>
      <c r="E598" s="115"/>
      <c r="F598" s="115"/>
      <c r="G598" s="115"/>
      <c r="H598" s="115"/>
      <c r="I598" s="115"/>
      <c r="J598" s="72"/>
      <c r="K598" s="72"/>
    </row>
    <row r="599" spans="1:11" ht="14.25">
      <c r="A599" s="110"/>
      <c r="B599" s="101"/>
      <c r="C599" s="79">
        <v>421</v>
      </c>
      <c r="D599" s="80" t="s">
        <v>312</v>
      </c>
      <c r="E599" s="115"/>
      <c r="F599" s="115">
        <v>511000</v>
      </c>
      <c r="G599" s="115">
        <v>511000</v>
      </c>
      <c r="H599" s="115">
        <v>0</v>
      </c>
      <c r="I599" s="115"/>
      <c r="J599" s="72"/>
      <c r="K599" s="72"/>
    </row>
    <row r="600" spans="1:11" ht="14.25">
      <c r="A600" s="110"/>
      <c r="B600" s="101" t="s">
        <v>67</v>
      </c>
      <c r="C600" s="66"/>
      <c r="D600" s="80" t="s">
        <v>845</v>
      </c>
      <c r="E600" s="115"/>
      <c r="F600" s="70">
        <f aca="true" t="shared" si="42" ref="F600:H601">F601</f>
        <v>790055</v>
      </c>
      <c r="G600" s="70">
        <f t="shared" si="42"/>
        <v>790055</v>
      </c>
      <c r="H600" s="70">
        <f t="shared" si="42"/>
        <v>0</v>
      </c>
      <c r="I600" s="113"/>
      <c r="J600" s="72"/>
      <c r="K600" s="72"/>
    </row>
    <row r="601" spans="1:11" ht="14.25">
      <c r="A601" s="110"/>
      <c r="B601" s="101"/>
      <c r="C601" s="79">
        <v>4</v>
      </c>
      <c r="D601" s="80" t="s">
        <v>807</v>
      </c>
      <c r="E601" s="115"/>
      <c r="F601" s="115">
        <f t="shared" si="42"/>
        <v>790055</v>
      </c>
      <c r="G601" s="115">
        <f t="shared" si="42"/>
        <v>790055</v>
      </c>
      <c r="H601" s="115">
        <f t="shared" si="42"/>
        <v>0</v>
      </c>
      <c r="I601" s="115"/>
      <c r="J601" s="72" t="s">
        <v>755</v>
      </c>
      <c r="K601" s="72"/>
    </row>
    <row r="602" spans="1:11" ht="14.25">
      <c r="A602" s="110"/>
      <c r="B602" s="101"/>
      <c r="C602" s="79">
        <v>42</v>
      </c>
      <c r="D602" s="80" t="s">
        <v>756</v>
      </c>
      <c r="E602" s="115"/>
      <c r="F602" s="115">
        <f>F604</f>
        <v>790055</v>
      </c>
      <c r="G602" s="115">
        <f>G604</f>
        <v>790055</v>
      </c>
      <c r="H602" s="115">
        <f>H604</f>
        <v>0</v>
      </c>
      <c r="I602" s="115"/>
      <c r="J602" s="72"/>
      <c r="K602" s="72"/>
    </row>
    <row r="603" spans="1:11" ht="14.25">
      <c r="A603" s="110"/>
      <c r="B603" s="101"/>
      <c r="C603" s="79"/>
      <c r="D603" s="80" t="s">
        <v>290</v>
      </c>
      <c r="E603" s="115"/>
      <c r="F603" s="115"/>
      <c r="G603" s="115"/>
      <c r="H603" s="115"/>
      <c r="I603" s="115"/>
      <c r="J603" s="72"/>
      <c r="K603" s="72"/>
    </row>
    <row r="604" spans="1:11" ht="14.25">
      <c r="A604" s="110"/>
      <c r="B604" s="101"/>
      <c r="C604" s="79">
        <v>422</v>
      </c>
      <c r="D604" s="80" t="s">
        <v>293</v>
      </c>
      <c r="E604" s="115"/>
      <c r="F604" s="115">
        <v>790055</v>
      </c>
      <c r="G604" s="115">
        <v>790055</v>
      </c>
      <c r="H604" s="115">
        <v>0</v>
      </c>
      <c r="I604" s="115"/>
      <c r="J604" s="72"/>
      <c r="K604" s="72"/>
    </row>
    <row r="605" spans="1:11" ht="14.25">
      <c r="A605" s="110"/>
      <c r="B605" s="101" t="s">
        <v>825</v>
      </c>
      <c r="C605" s="79"/>
      <c r="D605" s="80" t="s">
        <v>826</v>
      </c>
      <c r="E605" s="115"/>
      <c r="F605" s="115">
        <f aca="true" t="shared" si="43" ref="F605:H606">F606</f>
        <v>590800</v>
      </c>
      <c r="G605" s="115">
        <f t="shared" si="43"/>
        <v>590800</v>
      </c>
      <c r="H605" s="115">
        <f t="shared" si="43"/>
        <v>0</v>
      </c>
      <c r="I605" s="115"/>
      <c r="J605" s="72"/>
      <c r="K605" s="72"/>
    </row>
    <row r="606" spans="1:11" ht="14.25">
      <c r="A606" s="110"/>
      <c r="B606" s="101"/>
      <c r="C606" s="65">
        <v>3</v>
      </c>
      <c r="D606" s="73" t="s">
        <v>396</v>
      </c>
      <c r="E606" s="70"/>
      <c r="F606" s="70">
        <f t="shared" si="43"/>
        <v>590800</v>
      </c>
      <c r="G606" s="70">
        <f t="shared" si="43"/>
        <v>590800</v>
      </c>
      <c r="H606" s="70">
        <f t="shared" si="43"/>
        <v>0</v>
      </c>
      <c r="I606" s="115"/>
      <c r="J606" s="72"/>
      <c r="K606" s="72"/>
    </row>
    <row r="607" spans="1:11" ht="14.25">
      <c r="A607" s="110"/>
      <c r="B607" s="101"/>
      <c r="C607" s="65">
        <v>32</v>
      </c>
      <c r="D607" s="73" t="s">
        <v>196</v>
      </c>
      <c r="E607" s="70"/>
      <c r="F607" s="70">
        <f>F608+F610+F609</f>
        <v>590800</v>
      </c>
      <c r="G607" s="70">
        <f>G608+G610+G609</f>
        <v>590800</v>
      </c>
      <c r="H607" s="70">
        <f>H608+H610+H609</f>
        <v>0</v>
      </c>
      <c r="I607" s="115"/>
      <c r="J607" s="72"/>
      <c r="K607" s="72" t="s">
        <v>755</v>
      </c>
    </row>
    <row r="608" spans="1:11" ht="14.25">
      <c r="A608" s="110"/>
      <c r="B608" s="101"/>
      <c r="C608" s="65">
        <v>322</v>
      </c>
      <c r="D608" s="73" t="s">
        <v>197</v>
      </c>
      <c r="E608" s="70"/>
      <c r="F608" s="70">
        <v>507000</v>
      </c>
      <c r="G608" s="70">
        <v>507000</v>
      </c>
      <c r="H608" s="70">
        <v>0</v>
      </c>
      <c r="I608" s="115"/>
      <c r="J608" s="72" t="s">
        <v>755</v>
      </c>
      <c r="K608" s="72"/>
    </row>
    <row r="609" spans="1:11" ht="14.25">
      <c r="A609" s="110"/>
      <c r="B609" s="101"/>
      <c r="C609" s="65">
        <v>323</v>
      </c>
      <c r="D609" s="73" t="s">
        <v>245</v>
      </c>
      <c r="E609" s="70"/>
      <c r="F609" s="70">
        <v>48500</v>
      </c>
      <c r="G609" s="70">
        <v>48500</v>
      </c>
      <c r="H609" s="70">
        <v>0</v>
      </c>
      <c r="I609" s="115"/>
      <c r="J609" s="72"/>
      <c r="K609" s="72"/>
    </row>
    <row r="610" spans="1:11" ht="14.25">
      <c r="A610" s="110"/>
      <c r="B610" s="101"/>
      <c r="C610" s="79">
        <v>329</v>
      </c>
      <c r="D610" s="80" t="s">
        <v>321</v>
      </c>
      <c r="E610" s="70"/>
      <c r="F610" s="70">
        <v>35300</v>
      </c>
      <c r="G610" s="70">
        <v>35300</v>
      </c>
      <c r="H610" s="70">
        <v>0</v>
      </c>
      <c r="I610" s="115"/>
      <c r="J610" s="72" t="s">
        <v>755</v>
      </c>
      <c r="K610" s="72"/>
    </row>
    <row r="611" spans="1:11" ht="14.25">
      <c r="A611" s="110"/>
      <c r="B611" s="101" t="s">
        <v>926</v>
      </c>
      <c r="C611" s="79"/>
      <c r="D611" s="80" t="s">
        <v>826</v>
      </c>
      <c r="E611" s="70"/>
      <c r="F611" s="123">
        <f>F613</f>
        <v>1263661</v>
      </c>
      <c r="G611" s="123">
        <f>G613</f>
        <v>1263661</v>
      </c>
      <c r="H611" s="123">
        <f>H613</f>
        <v>1810121</v>
      </c>
      <c r="I611" s="115"/>
      <c r="J611" s="72"/>
      <c r="K611" s="72"/>
    </row>
    <row r="612" spans="1:11" ht="14.25">
      <c r="A612" s="110"/>
      <c r="B612" s="101"/>
      <c r="C612" s="79"/>
      <c r="D612" s="80" t="s">
        <v>927</v>
      </c>
      <c r="E612" s="70"/>
      <c r="F612" s="123"/>
      <c r="G612" s="123"/>
      <c r="H612" s="123"/>
      <c r="I612" s="115"/>
      <c r="J612" s="72" t="s">
        <v>755</v>
      </c>
      <c r="K612" s="72"/>
    </row>
    <row r="613" spans="1:11" ht="14.25">
      <c r="A613" s="110"/>
      <c r="B613" s="101"/>
      <c r="C613" s="84">
        <v>3</v>
      </c>
      <c r="D613" s="86" t="s">
        <v>396</v>
      </c>
      <c r="E613" s="70"/>
      <c r="F613" s="124">
        <f>F614+F618+F622</f>
        <v>1263661</v>
      </c>
      <c r="G613" s="124">
        <f>G614+G618+G622</f>
        <v>1263661</v>
      </c>
      <c r="H613" s="124">
        <f>H614+H618+H622</f>
        <v>1810121</v>
      </c>
      <c r="I613" s="115"/>
      <c r="J613" s="72"/>
      <c r="K613" s="72"/>
    </row>
    <row r="614" spans="1:11" ht="14.25">
      <c r="A614" s="110"/>
      <c r="B614" s="101"/>
      <c r="C614" s="84">
        <v>31</v>
      </c>
      <c r="D614" s="86" t="s">
        <v>208</v>
      </c>
      <c r="E614" s="70"/>
      <c r="F614" s="124">
        <f>F615+F616+F617</f>
        <v>910260</v>
      </c>
      <c r="G614" s="124">
        <f>G615+G616+G617</f>
        <v>910260</v>
      </c>
      <c r="H614" s="124">
        <f>H615+H616+H617</f>
        <v>1438625</v>
      </c>
      <c r="I614" s="115"/>
      <c r="J614" s="72"/>
      <c r="K614" s="72"/>
    </row>
    <row r="615" spans="1:11" ht="14.25">
      <c r="A615" s="110"/>
      <c r="B615" s="101"/>
      <c r="C615" s="84">
        <v>311</v>
      </c>
      <c r="D615" s="86" t="s">
        <v>209</v>
      </c>
      <c r="E615" s="70"/>
      <c r="F615" s="124">
        <v>780000</v>
      </c>
      <c r="G615" s="124">
        <v>780000</v>
      </c>
      <c r="H615" s="124">
        <v>1048560</v>
      </c>
      <c r="I615" s="115"/>
      <c r="J615" s="72"/>
      <c r="K615" s="72"/>
    </row>
    <row r="616" spans="1:11" ht="14.25">
      <c r="A616" s="110"/>
      <c r="B616" s="101"/>
      <c r="C616" s="84">
        <v>312</v>
      </c>
      <c r="D616" s="86" t="s">
        <v>211</v>
      </c>
      <c r="E616" s="70"/>
      <c r="F616" s="124">
        <v>0</v>
      </c>
      <c r="G616" s="124">
        <v>0</v>
      </c>
      <c r="H616" s="124">
        <v>0</v>
      </c>
      <c r="I616" s="115"/>
      <c r="J616" s="72"/>
      <c r="K616" s="72"/>
    </row>
    <row r="617" spans="1:11" ht="14.25">
      <c r="A617" s="110"/>
      <c r="B617" s="101"/>
      <c r="C617" s="84">
        <v>313</v>
      </c>
      <c r="D617" s="86" t="s">
        <v>213</v>
      </c>
      <c r="E617" s="70"/>
      <c r="F617" s="124">
        <v>130260</v>
      </c>
      <c r="G617" s="124">
        <v>130260</v>
      </c>
      <c r="H617" s="124">
        <v>390065</v>
      </c>
      <c r="I617" s="115"/>
      <c r="J617" s="72"/>
      <c r="K617" s="72"/>
    </row>
    <row r="618" spans="1:11" ht="14.25">
      <c r="A618" s="110"/>
      <c r="B618" s="101"/>
      <c r="C618" s="79">
        <v>32</v>
      </c>
      <c r="D618" s="80" t="s">
        <v>196</v>
      </c>
      <c r="E618" s="70"/>
      <c r="F618" s="113">
        <f>F620+F621+F619</f>
        <v>352152</v>
      </c>
      <c r="G618" s="113">
        <f>G620+G621+G619</f>
        <v>352152</v>
      </c>
      <c r="H618" s="113">
        <f>H620+H621+H619</f>
        <v>369696</v>
      </c>
      <c r="I618" s="115"/>
      <c r="J618" s="72"/>
      <c r="K618" s="72"/>
    </row>
    <row r="619" spans="1:11" ht="14.25">
      <c r="A619" s="110"/>
      <c r="B619" s="101"/>
      <c r="C619" s="79">
        <v>321</v>
      </c>
      <c r="D619" s="80" t="s">
        <v>415</v>
      </c>
      <c r="E619" s="70"/>
      <c r="F619" s="113">
        <v>61028</v>
      </c>
      <c r="G619" s="113">
        <v>61028</v>
      </c>
      <c r="H619" s="113">
        <v>75456</v>
      </c>
      <c r="I619" s="115"/>
      <c r="J619" s="72"/>
      <c r="K619" s="72"/>
    </row>
    <row r="620" spans="1:11" ht="14.25">
      <c r="A620" s="110"/>
      <c r="B620" s="101"/>
      <c r="C620" s="79">
        <v>322</v>
      </c>
      <c r="D620" s="80" t="s">
        <v>197</v>
      </c>
      <c r="E620" s="70"/>
      <c r="F620" s="113">
        <v>242383</v>
      </c>
      <c r="G620" s="113">
        <v>242383</v>
      </c>
      <c r="H620" s="113">
        <v>243500</v>
      </c>
      <c r="I620" s="115"/>
      <c r="J620" s="72"/>
      <c r="K620" s="72"/>
    </row>
    <row r="621" spans="1:11" ht="14.25">
      <c r="A621" s="110"/>
      <c r="B621" s="101"/>
      <c r="C621" s="79">
        <v>323</v>
      </c>
      <c r="D621" s="80" t="s">
        <v>245</v>
      </c>
      <c r="E621" s="70"/>
      <c r="F621" s="113">
        <v>48741</v>
      </c>
      <c r="G621" s="113">
        <v>48741</v>
      </c>
      <c r="H621" s="113">
        <v>50740</v>
      </c>
      <c r="I621" s="115"/>
      <c r="J621" s="72"/>
      <c r="K621" s="72"/>
    </row>
    <row r="622" spans="1:11" ht="14.25">
      <c r="A622" s="110"/>
      <c r="B622" s="101"/>
      <c r="C622" s="79">
        <v>34</v>
      </c>
      <c r="D622" s="80" t="s">
        <v>928</v>
      </c>
      <c r="E622" s="70"/>
      <c r="F622" s="113">
        <f>F623</f>
        <v>1249</v>
      </c>
      <c r="G622" s="113">
        <f>G623</f>
        <v>1249</v>
      </c>
      <c r="H622" s="113">
        <f>H623</f>
        <v>1800</v>
      </c>
      <c r="I622" s="115"/>
      <c r="J622" s="72"/>
      <c r="K622" s="72"/>
    </row>
    <row r="623" spans="1:11" ht="14.25">
      <c r="A623" s="110"/>
      <c r="B623" s="101"/>
      <c r="C623" s="79">
        <v>343</v>
      </c>
      <c r="D623" s="80" t="s">
        <v>285</v>
      </c>
      <c r="E623" s="70"/>
      <c r="F623" s="113">
        <v>1249</v>
      </c>
      <c r="G623" s="113">
        <v>1249</v>
      </c>
      <c r="H623" s="113">
        <v>1800</v>
      </c>
      <c r="I623" s="115"/>
      <c r="J623" s="72"/>
      <c r="K623" s="72"/>
    </row>
    <row r="624" spans="1:11" ht="14.25">
      <c r="A624" s="59"/>
      <c r="B624" s="101" t="s">
        <v>116</v>
      </c>
      <c r="C624" s="57"/>
      <c r="D624" s="35" t="s">
        <v>827</v>
      </c>
      <c r="E624" s="67"/>
      <c r="F624" s="67">
        <f>F627</f>
        <v>127000</v>
      </c>
      <c r="G624" s="67">
        <f>G627</f>
        <v>127000</v>
      </c>
      <c r="H624" s="67">
        <f>H627</f>
        <v>0</v>
      </c>
      <c r="I624" s="67"/>
      <c r="J624" s="72"/>
      <c r="K624" s="72"/>
    </row>
    <row r="625" spans="1:11" ht="14.25">
      <c r="A625" s="59"/>
      <c r="B625" s="101"/>
      <c r="C625" s="57">
        <v>3</v>
      </c>
      <c r="D625" s="35" t="s">
        <v>396</v>
      </c>
      <c r="E625" s="67"/>
      <c r="F625" s="67">
        <f>F627</f>
        <v>127000</v>
      </c>
      <c r="G625" s="67">
        <f>G627</f>
        <v>127000</v>
      </c>
      <c r="H625" s="67">
        <f>H627</f>
        <v>0</v>
      </c>
      <c r="I625" s="67"/>
      <c r="J625" s="72"/>
      <c r="K625" s="72"/>
    </row>
    <row r="626" spans="1:11" ht="14.25">
      <c r="A626" s="59"/>
      <c r="B626" s="101"/>
      <c r="C626" s="57">
        <v>37</v>
      </c>
      <c r="D626" s="35" t="s">
        <v>334</v>
      </c>
      <c r="E626" s="67"/>
      <c r="F626" s="67"/>
      <c r="G626" s="67"/>
      <c r="H626" s="67"/>
      <c r="I626" s="67"/>
      <c r="J626" s="72"/>
      <c r="K626" s="72"/>
    </row>
    <row r="627" spans="1:11" ht="14.25">
      <c r="A627" s="59"/>
      <c r="B627" s="101"/>
      <c r="C627" s="57"/>
      <c r="D627" s="35" t="s">
        <v>335</v>
      </c>
      <c r="E627" s="67"/>
      <c r="F627" s="67">
        <f>F628</f>
        <v>127000</v>
      </c>
      <c r="G627" s="67">
        <f>G628</f>
        <v>127000</v>
      </c>
      <c r="H627" s="67">
        <f>H628</f>
        <v>0</v>
      </c>
      <c r="I627" s="67"/>
      <c r="J627" s="72"/>
      <c r="K627" s="72"/>
    </row>
    <row r="628" spans="1:11" ht="14.25">
      <c r="A628" s="59"/>
      <c r="B628" s="101"/>
      <c r="C628" s="57">
        <v>372</v>
      </c>
      <c r="D628" s="35" t="s">
        <v>336</v>
      </c>
      <c r="E628" s="67"/>
      <c r="F628" s="67">
        <v>127000</v>
      </c>
      <c r="G628" s="67">
        <v>127000</v>
      </c>
      <c r="H628" s="67">
        <v>0</v>
      </c>
      <c r="I628" s="67"/>
      <c r="J628" s="72"/>
      <c r="K628" s="72"/>
    </row>
    <row r="629" spans="1:11" s="2" customFormat="1" ht="15">
      <c r="A629" s="59"/>
      <c r="B629" s="101" t="s">
        <v>118</v>
      </c>
      <c r="C629" s="57"/>
      <c r="D629" s="35" t="s">
        <v>117</v>
      </c>
      <c r="E629" s="67"/>
      <c r="F629" s="67">
        <f>F632</f>
        <v>7000</v>
      </c>
      <c r="G629" s="67">
        <f>G632</f>
        <v>7000</v>
      </c>
      <c r="H629" s="67">
        <f>H632</f>
        <v>7000</v>
      </c>
      <c r="I629" s="67"/>
      <c r="J629" s="72"/>
      <c r="K629" s="72"/>
    </row>
    <row r="630" spans="1:11" s="2" customFormat="1" ht="15">
      <c r="A630" s="59"/>
      <c r="B630" s="101"/>
      <c r="C630" s="57">
        <v>3</v>
      </c>
      <c r="D630" s="35" t="s">
        <v>396</v>
      </c>
      <c r="E630" s="67"/>
      <c r="F630" s="67">
        <f>F632</f>
        <v>7000</v>
      </c>
      <c r="G630" s="67">
        <f>G632</f>
        <v>7000</v>
      </c>
      <c r="H630" s="67">
        <f>H632</f>
        <v>7000</v>
      </c>
      <c r="I630" s="67"/>
      <c r="J630" s="72"/>
      <c r="K630" s="72"/>
    </row>
    <row r="631" spans="1:11" ht="14.25">
      <c r="A631" s="59"/>
      <c r="B631" s="101"/>
      <c r="C631" s="57">
        <v>37</v>
      </c>
      <c r="D631" s="35" t="s">
        <v>334</v>
      </c>
      <c r="E631" s="67"/>
      <c r="F631" s="67"/>
      <c r="G631" s="67"/>
      <c r="H631" s="67"/>
      <c r="I631" s="67"/>
      <c r="J631" s="72"/>
      <c r="K631" s="72"/>
    </row>
    <row r="632" spans="1:11" ht="14.25">
      <c r="A632" s="59"/>
      <c r="B632" s="101"/>
      <c r="C632" s="57"/>
      <c r="D632" s="35" t="s">
        <v>335</v>
      </c>
      <c r="E632" s="67"/>
      <c r="F632" s="67">
        <f>F633</f>
        <v>7000</v>
      </c>
      <c r="G632" s="67">
        <f>G633</f>
        <v>7000</v>
      </c>
      <c r="H632" s="67">
        <f>H633</f>
        <v>7000</v>
      </c>
      <c r="I632" s="67"/>
      <c r="J632" s="72"/>
      <c r="K632" s="72"/>
    </row>
    <row r="633" spans="1:11" ht="14.25">
      <c r="A633" s="59"/>
      <c r="B633" s="101"/>
      <c r="C633" s="57">
        <v>372</v>
      </c>
      <c r="D633" s="35" t="s">
        <v>336</v>
      </c>
      <c r="E633" s="67"/>
      <c r="F633" s="67">
        <v>7000</v>
      </c>
      <c r="G633" s="67">
        <v>7000</v>
      </c>
      <c r="H633" s="67">
        <v>7000</v>
      </c>
      <c r="I633" s="67"/>
      <c r="J633" s="72"/>
      <c r="K633" s="72"/>
    </row>
    <row r="634" spans="1:11" ht="14.25">
      <c r="A634" s="59"/>
      <c r="B634" s="101" t="s">
        <v>846</v>
      </c>
      <c r="C634" s="57"/>
      <c r="D634" s="35" t="s">
        <v>120</v>
      </c>
      <c r="E634" s="67"/>
      <c r="F634" s="67">
        <f>F635</f>
        <v>5000</v>
      </c>
      <c r="G634" s="67">
        <f>G635</f>
        <v>5000</v>
      </c>
      <c r="H634" s="67">
        <f>H635</f>
        <v>2000</v>
      </c>
      <c r="I634" s="67"/>
      <c r="J634" s="72"/>
      <c r="K634" s="72"/>
    </row>
    <row r="635" spans="1:11" ht="14.25">
      <c r="A635" s="59"/>
      <c r="B635" s="101"/>
      <c r="C635" s="57">
        <v>3</v>
      </c>
      <c r="D635" s="35" t="s">
        <v>396</v>
      </c>
      <c r="E635" s="67"/>
      <c r="F635" s="67">
        <f>F637</f>
        <v>5000</v>
      </c>
      <c r="G635" s="67">
        <f>G637</f>
        <v>5000</v>
      </c>
      <c r="H635" s="67">
        <f>H637</f>
        <v>2000</v>
      </c>
      <c r="I635" s="67"/>
      <c r="J635" s="72"/>
      <c r="K635" s="72"/>
    </row>
    <row r="636" spans="1:11" ht="14.25">
      <c r="A636" s="59"/>
      <c r="B636" s="101"/>
      <c r="C636" s="57">
        <v>37</v>
      </c>
      <c r="D636" s="35" t="s">
        <v>334</v>
      </c>
      <c r="E636" s="67"/>
      <c r="F636" s="67"/>
      <c r="G636" s="67"/>
      <c r="H636" s="67"/>
      <c r="I636" s="67"/>
      <c r="J636" s="72"/>
      <c r="K636" s="72"/>
    </row>
    <row r="637" spans="1:11" ht="14.25">
      <c r="A637" s="59"/>
      <c r="B637" s="101"/>
      <c r="C637" s="57"/>
      <c r="D637" s="35" t="s">
        <v>335</v>
      </c>
      <c r="E637" s="67"/>
      <c r="F637" s="67">
        <f>F638</f>
        <v>5000</v>
      </c>
      <c r="G637" s="67">
        <f>G638</f>
        <v>5000</v>
      </c>
      <c r="H637" s="67">
        <f>H638</f>
        <v>2000</v>
      </c>
      <c r="I637" s="67"/>
      <c r="J637" s="72"/>
      <c r="K637" s="72"/>
    </row>
    <row r="638" spans="1:11" ht="14.25">
      <c r="A638" s="59"/>
      <c r="B638" s="101"/>
      <c r="C638" s="57">
        <v>372</v>
      </c>
      <c r="D638" s="35" t="s">
        <v>336</v>
      </c>
      <c r="E638" s="67"/>
      <c r="F638" s="67">
        <v>5000</v>
      </c>
      <c r="G638" s="67">
        <v>5000</v>
      </c>
      <c r="H638" s="67">
        <v>2000</v>
      </c>
      <c r="I638" s="67"/>
      <c r="J638" s="72"/>
      <c r="K638" s="72"/>
    </row>
    <row r="639" spans="1:11" ht="14.25">
      <c r="A639" s="59"/>
      <c r="B639" s="101"/>
      <c r="C639" s="57"/>
      <c r="D639" s="12" t="s">
        <v>916</v>
      </c>
      <c r="E639" s="67"/>
      <c r="F639" s="67"/>
      <c r="G639" s="67"/>
      <c r="H639" s="67"/>
      <c r="I639" s="67"/>
      <c r="J639" s="72"/>
      <c r="K639" s="72"/>
    </row>
    <row r="640" spans="1:11" ht="14.25">
      <c r="A640" s="59"/>
      <c r="B640" s="101"/>
      <c r="C640" s="57"/>
      <c r="D640" s="12" t="s">
        <v>45</v>
      </c>
      <c r="E640" s="67"/>
      <c r="F640" s="67"/>
      <c r="G640" s="67"/>
      <c r="H640" s="67"/>
      <c r="I640" s="67"/>
      <c r="J640" s="72"/>
      <c r="K640" s="72"/>
    </row>
    <row r="641" spans="1:11" ht="14.25">
      <c r="A641" s="59"/>
      <c r="B641" s="101"/>
      <c r="C641" s="57"/>
      <c r="D641" s="12" t="s">
        <v>48</v>
      </c>
      <c r="E641" s="67"/>
      <c r="F641" s="67"/>
      <c r="G641" s="67"/>
      <c r="H641" s="67"/>
      <c r="I641" s="67"/>
      <c r="J641" s="72"/>
      <c r="K641" s="72"/>
    </row>
    <row r="642" spans="1:11" s="2" customFormat="1" ht="15">
      <c r="A642" s="59"/>
      <c r="B642" s="101" t="s">
        <v>119</v>
      </c>
      <c r="C642" s="57"/>
      <c r="D642" s="35" t="s">
        <v>126</v>
      </c>
      <c r="E642" s="67"/>
      <c r="F642" s="67">
        <f>F643+F648+F658+F662</f>
        <v>113000</v>
      </c>
      <c r="G642" s="67">
        <f>G643+G648+G658+G662</f>
        <v>113000</v>
      </c>
      <c r="H642" s="67">
        <f>H643+H648+H658+H662</f>
        <v>110000</v>
      </c>
      <c r="I642" s="67"/>
      <c r="J642" s="72"/>
      <c r="K642" s="72"/>
    </row>
    <row r="643" spans="1:11" s="2" customFormat="1" ht="15">
      <c r="A643" s="59"/>
      <c r="B643" s="101" t="s">
        <v>121</v>
      </c>
      <c r="C643" s="57"/>
      <c r="D643" s="35" t="s">
        <v>120</v>
      </c>
      <c r="E643" s="67"/>
      <c r="F643" s="67">
        <f>F644</f>
        <v>5000</v>
      </c>
      <c r="G643" s="67">
        <f>G644</f>
        <v>5000</v>
      </c>
      <c r="H643" s="67">
        <f>H644</f>
        <v>2000</v>
      </c>
      <c r="I643" s="67"/>
      <c r="J643" s="72"/>
      <c r="K643" s="72"/>
    </row>
    <row r="644" spans="1:11" s="2" customFormat="1" ht="15">
      <c r="A644" s="59"/>
      <c r="B644" s="101"/>
      <c r="C644" s="57">
        <v>3</v>
      </c>
      <c r="D644" s="35" t="s">
        <v>396</v>
      </c>
      <c r="E644" s="67"/>
      <c r="F644" s="67">
        <f>F646</f>
        <v>5000</v>
      </c>
      <c r="G644" s="67">
        <f>G646</f>
        <v>5000</v>
      </c>
      <c r="H644" s="67">
        <f>H646</f>
        <v>2000</v>
      </c>
      <c r="I644" s="67"/>
      <c r="J644" s="72"/>
      <c r="K644" s="72"/>
    </row>
    <row r="645" spans="1:11" ht="14.25">
      <c r="A645" s="59"/>
      <c r="B645" s="101"/>
      <c r="C645" s="57">
        <v>37</v>
      </c>
      <c r="D645" s="35" t="s">
        <v>334</v>
      </c>
      <c r="E645" s="67"/>
      <c r="F645" s="67"/>
      <c r="G645" s="67"/>
      <c r="H645" s="67"/>
      <c r="I645" s="67"/>
      <c r="J645" s="72"/>
      <c r="K645" s="72"/>
    </row>
    <row r="646" spans="1:11" ht="14.25">
      <c r="A646" s="59"/>
      <c r="B646" s="101"/>
      <c r="C646" s="57"/>
      <c r="D646" s="35" t="s">
        <v>335</v>
      </c>
      <c r="E646" s="67"/>
      <c r="F646" s="67">
        <f>F647</f>
        <v>5000</v>
      </c>
      <c r="G646" s="67">
        <f>G647</f>
        <v>5000</v>
      </c>
      <c r="H646" s="67">
        <f>H647</f>
        <v>2000</v>
      </c>
      <c r="I646" s="67"/>
      <c r="J646" s="72"/>
      <c r="K646" s="72"/>
    </row>
    <row r="647" spans="1:11" ht="14.25">
      <c r="A647" s="59"/>
      <c r="B647" s="101"/>
      <c r="C647" s="57">
        <v>372</v>
      </c>
      <c r="D647" s="35" t="s">
        <v>336</v>
      </c>
      <c r="E647" s="67"/>
      <c r="F647" s="67">
        <v>5000</v>
      </c>
      <c r="G647" s="67">
        <v>5000</v>
      </c>
      <c r="H647" s="67">
        <v>2000</v>
      </c>
      <c r="I647" s="67"/>
      <c r="J647" s="72"/>
      <c r="K647" s="72"/>
    </row>
    <row r="648" spans="1:13" ht="14.25">
      <c r="A648" s="59"/>
      <c r="B648" s="101" t="s">
        <v>122</v>
      </c>
      <c r="C648" s="57"/>
      <c r="D648" s="35" t="s">
        <v>828</v>
      </c>
      <c r="E648" s="67"/>
      <c r="F648" s="67">
        <f>F649</f>
        <v>100000</v>
      </c>
      <c r="G648" s="67">
        <f>G649</f>
        <v>100000</v>
      </c>
      <c r="H648" s="67">
        <f>H649</f>
        <v>100000</v>
      </c>
      <c r="I648" s="67"/>
      <c r="J648" s="72"/>
      <c r="K648" s="72"/>
      <c r="M648" s="1" t="s">
        <v>755</v>
      </c>
    </row>
    <row r="649" spans="1:11" ht="14.25">
      <c r="A649" s="59"/>
      <c r="B649" s="101"/>
      <c r="C649" s="57">
        <v>3</v>
      </c>
      <c r="D649" s="35" t="s">
        <v>396</v>
      </c>
      <c r="E649" s="67"/>
      <c r="F649" s="67">
        <f>F650+F655</f>
        <v>100000</v>
      </c>
      <c r="G649" s="67">
        <f>G650+G655</f>
        <v>100000</v>
      </c>
      <c r="H649" s="67">
        <f>H650+H655</f>
        <v>100000</v>
      </c>
      <c r="I649" s="67"/>
      <c r="J649" s="72"/>
      <c r="K649" s="72"/>
    </row>
    <row r="650" spans="1:11" ht="14.25">
      <c r="A650" s="75"/>
      <c r="B650" s="101"/>
      <c r="C650" s="57">
        <v>32</v>
      </c>
      <c r="D650" s="35" t="s">
        <v>196</v>
      </c>
      <c r="E650" s="67"/>
      <c r="F650" s="67">
        <f>F652+F653+F651</f>
        <v>0</v>
      </c>
      <c r="G650" s="67">
        <f>G652+G653+G651</f>
        <v>0</v>
      </c>
      <c r="H650" s="67">
        <f>H652+H653+H651</f>
        <v>0</v>
      </c>
      <c r="I650" s="67"/>
      <c r="J650" s="72"/>
      <c r="K650" s="72"/>
    </row>
    <row r="651" spans="1:11" ht="14.25">
      <c r="A651" s="75"/>
      <c r="B651" s="101"/>
      <c r="C651" s="57">
        <v>321</v>
      </c>
      <c r="D651" s="35" t="s">
        <v>415</v>
      </c>
      <c r="E651" s="67"/>
      <c r="F651" s="67">
        <v>0</v>
      </c>
      <c r="G651" s="67">
        <v>0</v>
      </c>
      <c r="H651" s="67">
        <v>0</v>
      </c>
      <c r="I651" s="67"/>
      <c r="J651" s="72"/>
      <c r="K651" s="72"/>
    </row>
    <row r="652" spans="1:11" ht="14.25">
      <c r="A652" s="59"/>
      <c r="B652" s="101"/>
      <c r="C652" s="57">
        <v>322</v>
      </c>
      <c r="D652" s="35" t="s">
        <v>197</v>
      </c>
      <c r="E652" s="67"/>
      <c r="F652" s="67">
        <v>0</v>
      </c>
      <c r="G652" s="67">
        <v>0</v>
      </c>
      <c r="H652" s="67">
        <v>0</v>
      </c>
      <c r="I652" s="67"/>
      <c r="J652" s="72"/>
      <c r="K652" s="72"/>
    </row>
    <row r="653" spans="2:15" ht="12.75" customHeight="1">
      <c r="B653" s="101"/>
      <c r="C653" s="84">
        <v>323</v>
      </c>
      <c r="D653" s="86" t="s">
        <v>245</v>
      </c>
      <c r="E653" s="67"/>
      <c r="F653" s="67">
        <v>0</v>
      </c>
      <c r="G653" s="67">
        <v>0</v>
      </c>
      <c r="H653" s="67">
        <v>0</v>
      </c>
      <c r="I653" s="67"/>
      <c r="J653" s="72"/>
      <c r="K653" s="72"/>
      <c r="O653" s="1" t="s">
        <v>755</v>
      </c>
    </row>
    <row r="654" spans="2:11" ht="12.75" customHeight="1">
      <c r="B654" s="101"/>
      <c r="C654" s="84">
        <v>36</v>
      </c>
      <c r="D654" s="86" t="s">
        <v>897</v>
      </c>
      <c r="E654" s="67"/>
      <c r="F654" s="67"/>
      <c r="G654" s="67"/>
      <c r="H654" s="67"/>
      <c r="I654" s="67"/>
      <c r="J654" s="72"/>
      <c r="K654" s="72"/>
    </row>
    <row r="655" spans="2:11" ht="12.75" customHeight="1">
      <c r="B655" s="101"/>
      <c r="C655" s="84"/>
      <c r="D655" s="86" t="s">
        <v>898</v>
      </c>
      <c r="E655" s="67"/>
      <c r="F655" s="67">
        <f>F656</f>
        <v>100000</v>
      </c>
      <c r="G655" s="67">
        <f>G656</f>
        <v>100000</v>
      </c>
      <c r="H655" s="67">
        <f>H656</f>
        <v>100000</v>
      </c>
      <c r="I655" s="67"/>
      <c r="J655" s="72"/>
      <c r="K655" s="72"/>
    </row>
    <row r="656" spans="2:11" ht="12.75" customHeight="1">
      <c r="B656" s="101"/>
      <c r="C656" s="84">
        <v>363</v>
      </c>
      <c r="D656" s="86" t="s">
        <v>899</v>
      </c>
      <c r="E656" s="67"/>
      <c r="F656" s="67">
        <v>100000</v>
      </c>
      <c r="G656" s="67">
        <v>100000</v>
      </c>
      <c r="H656" s="67">
        <v>100000</v>
      </c>
      <c r="I656" s="67"/>
      <c r="J656" s="72"/>
      <c r="K656" s="72"/>
    </row>
    <row r="657" spans="1:11" ht="12.75" customHeight="1">
      <c r="A657" s="87"/>
      <c r="B657" s="101" t="s">
        <v>123</v>
      </c>
      <c r="C657" s="84"/>
      <c r="D657" s="86" t="s">
        <v>124</v>
      </c>
      <c r="E657" s="67"/>
      <c r="F657" s="67"/>
      <c r="G657" s="67"/>
      <c r="H657" s="67"/>
      <c r="I657" s="67"/>
      <c r="J657" s="72"/>
      <c r="K657" s="72"/>
    </row>
    <row r="658" spans="1:11" ht="12.75" customHeight="1">
      <c r="A658" s="87"/>
      <c r="B658" s="101"/>
      <c r="C658" s="84"/>
      <c r="D658" s="86" t="s">
        <v>757</v>
      </c>
      <c r="E658" s="67"/>
      <c r="F658" s="67">
        <f aca="true" t="shared" si="44" ref="F658:H660">F659</f>
        <v>5000</v>
      </c>
      <c r="G658" s="67">
        <f t="shared" si="44"/>
        <v>5000</v>
      </c>
      <c r="H658" s="67">
        <f t="shared" si="44"/>
        <v>5000</v>
      </c>
      <c r="I658" s="67"/>
      <c r="J658" s="72"/>
      <c r="K658" s="72"/>
    </row>
    <row r="659" spans="1:12" ht="12.75" customHeight="1">
      <c r="A659" s="87"/>
      <c r="B659" s="101"/>
      <c r="C659" s="84">
        <v>3</v>
      </c>
      <c r="D659" s="86" t="s">
        <v>396</v>
      </c>
      <c r="E659" s="67"/>
      <c r="F659" s="67">
        <f t="shared" si="44"/>
        <v>5000</v>
      </c>
      <c r="G659" s="67">
        <f t="shared" si="44"/>
        <v>5000</v>
      </c>
      <c r="H659" s="67">
        <f t="shared" si="44"/>
        <v>5000</v>
      </c>
      <c r="I659" s="67"/>
      <c r="J659" s="72"/>
      <c r="K659" s="72"/>
      <c r="L659" s="1" t="s">
        <v>755</v>
      </c>
    </row>
    <row r="660" spans="1:11" ht="12.75" customHeight="1">
      <c r="A660" s="87"/>
      <c r="B660" s="101"/>
      <c r="C660" s="84">
        <v>38</v>
      </c>
      <c r="D660" s="86" t="s">
        <v>420</v>
      </c>
      <c r="E660" s="67"/>
      <c r="F660" s="67">
        <f t="shared" si="44"/>
        <v>5000</v>
      </c>
      <c r="G660" s="67">
        <f t="shared" si="44"/>
        <v>5000</v>
      </c>
      <c r="H660" s="67">
        <f t="shared" si="44"/>
        <v>5000</v>
      </c>
      <c r="I660" s="67"/>
      <c r="J660" s="72"/>
      <c r="K660" s="72"/>
    </row>
    <row r="661" spans="1:11" ht="14.25">
      <c r="A661" s="87"/>
      <c r="B661" s="101"/>
      <c r="C661" s="84">
        <v>381</v>
      </c>
      <c r="D661" s="85" t="s">
        <v>296</v>
      </c>
      <c r="E661" s="67"/>
      <c r="F661" s="67">
        <v>5000</v>
      </c>
      <c r="G661" s="67">
        <v>5000</v>
      </c>
      <c r="H661" s="67">
        <v>5000</v>
      </c>
      <c r="I661" s="67"/>
      <c r="J661" s="72" t="s">
        <v>755</v>
      </c>
      <c r="K661" s="72"/>
    </row>
    <row r="662" spans="1:11" ht="14.25">
      <c r="A662" s="87"/>
      <c r="B662" s="101" t="s">
        <v>829</v>
      </c>
      <c r="C662" s="84"/>
      <c r="D662" s="85" t="s">
        <v>830</v>
      </c>
      <c r="E662" s="67"/>
      <c r="F662" s="67">
        <f>F663</f>
        <v>3000</v>
      </c>
      <c r="G662" s="67">
        <f>G663</f>
        <v>3000</v>
      </c>
      <c r="H662" s="67">
        <f>H663</f>
        <v>3000</v>
      </c>
      <c r="I662" s="67"/>
      <c r="J662" s="72"/>
      <c r="K662" s="72"/>
    </row>
    <row r="663" spans="1:11" ht="14.25">
      <c r="A663" s="87"/>
      <c r="B663" s="101"/>
      <c r="C663" s="84">
        <v>3</v>
      </c>
      <c r="D663" s="86" t="s">
        <v>396</v>
      </c>
      <c r="E663" s="67"/>
      <c r="F663" s="67">
        <f aca="true" t="shared" si="45" ref="F663:H664">F664</f>
        <v>3000</v>
      </c>
      <c r="G663" s="67">
        <f t="shared" si="45"/>
        <v>3000</v>
      </c>
      <c r="H663" s="67">
        <f t="shared" si="45"/>
        <v>3000</v>
      </c>
      <c r="I663" s="67"/>
      <c r="J663" s="72"/>
      <c r="K663" s="72"/>
    </row>
    <row r="664" spans="1:11" ht="14.25">
      <c r="A664" s="87"/>
      <c r="B664" s="101"/>
      <c r="C664" s="84">
        <v>38</v>
      </c>
      <c r="D664" s="86" t="s">
        <v>420</v>
      </c>
      <c r="E664" s="67"/>
      <c r="F664" s="67">
        <f t="shared" si="45"/>
        <v>3000</v>
      </c>
      <c r="G664" s="67">
        <f t="shared" si="45"/>
        <v>3000</v>
      </c>
      <c r="H664" s="67">
        <f t="shared" si="45"/>
        <v>3000</v>
      </c>
      <c r="I664" s="67"/>
      <c r="J664" s="72"/>
      <c r="K664" s="72"/>
    </row>
    <row r="665" spans="1:11" ht="14.25">
      <c r="A665" s="87"/>
      <c r="B665" s="101"/>
      <c r="C665" s="84">
        <v>381</v>
      </c>
      <c r="D665" s="85" t="s">
        <v>296</v>
      </c>
      <c r="E665" s="67"/>
      <c r="F665" s="67">
        <v>3000</v>
      </c>
      <c r="G665" s="67">
        <v>3000</v>
      </c>
      <c r="H665" s="67">
        <v>3000</v>
      </c>
      <c r="I665" s="67"/>
      <c r="J665" s="72"/>
      <c r="K665" s="72"/>
    </row>
    <row r="666" spans="1:11" ht="14.25">
      <c r="A666" s="87"/>
      <c r="B666" s="101" t="s">
        <v>125</v>
      </c>
      <c r="C666" s="84"/>
      <c r="D666" s="85" t="s">
        <v>836</v>
      </c>
      <c r="E666" s="67"/>
      <c r="F666" s="67">
        <f>F675+F680+F684+F688</f>
        <v>105500</v>
      </c>
      <c r="G666" s="67">
        <f>G675+G680+G684+G688</f>
        <v>105500</v>
      </c>
      <c r="H666" s="67">
        <f>H675+H680+H684+H688+H667</f>
        <v>190000</v>
      </c>
      <c r="I666" s="67" t="s">
        <v>755</v>
      </c>
      <c r="J666" s="72"/>
      <c r="K666" s="72"/>
    </row>
    <row r="667" spans="2:11" ht="14.25">
      <c r="B667" s="101" t="s">
        <v>51</v>
      </c>
      <c r="C667" s="84"/>
      <c r="D667" s="85" t="s">
        <v>896</v>
      </c>
      <c r="E667" s="67"/>
      <c r="F667" s="67">
        <f>F669</f>
        <v>0</v>
      </c>
      <c r="G667" s="67">
        <f>G669</f>
        <v>0</v>
      </c>
      <c r="H667" s="67">
        <f>H669</f>
        <v>90000</v>
      </c>
      <c r="I667" s="67"/>
      <c r="J667" s="72"/>
      <c r="K667" s="72"/>
    </row>
    <row r="668" spans="2:11" ht="14.25">
      <c r="B668" s="101"/>
      <c r="C668" s="84"/>
      <c r="D668" s="85" t="s">
        <v>50</v>
      </c>
      <c r="E668" s="67"/>
      <c r="F668" s="67"/>
      <c r="G668" s="67"/>
      <c r="H668" s="67"/>
      <c r="I668" s="67"/>
      <c r="J668" s="72"/>
      <c r="K668" s="72"/>
    </row>
    <row r="669" spans="2:11" ht="14.25">
      <c r="B669" s="101"/>
      <c r="C669" s="84">
        <v>4</v>
      </c>
      <c r="D669" s="85" t="s">
        <v>807</v>
      </c>
      <c r="E669" s="67"/>
      <c r="F669" s="67">
        <f>F670</f>
        <v>0</v>
      </c>
      <c r="G669" s="67">
        <f>G670</f>
        <v>0</v>
      </c>
      <c r="H669" s="67">
        <f>H670+H672</f>
        <v>90000</v>
      </c>
      <c r="I669" s="67"/>
      <c r="J669" s="72"/>
      <c r="K669" s="72"/>
    </row>
    <row r="670" spans="2:11" ht="14.25">
      <c r="B670" s="101"/>
      <c r="C670" s="84">
        <v>41</v>
      </c>
      <c r="D670" s="85" t="s">
        <v>168</v>
      </c>
      <c r="E670" s="67"/>
      <c r="F670" s="67">
        <f>F671</f>
        <v>0</v>
      </c>
      <c r="G670" s="67">
        <f>G671</f>
        <v>0</v>
      </c>
      <c r="H670" s="67">
        <f>H671</f>
        <v>0</v>
      </c>
      <c r="I670" s="67"/>
      <c r="J670" s="72"/>
      <c r="K670" s="72"/>
    </row>
    <row r="671" spans="2:11" ht="14.25">
      <c r="B671" s="101"/>
      <c r="C671" s="84">
        <v>412</v>
      </c>
      <c r="D671" s="85" t="s">
        <v>743</v>
      </c>
      <c r="E671" s="67"/>
      <c r="F671" s="67">
        <v>0</v>
      </c>
      <c r="G671" s="67">
        <v>0</v>
      </c>
      <c r="H671" s="67">
        <v>0</v>
      </c>
      <c r="I671" s="67"/>
      <c r="J671" s="72"/>
      <c r="K671" s="72"/>
    </row>
    <row r="672" spans="2:11" ht="14.25">
      <c r="B672" s="101"/>
      <c r="C672" s="84">
        <v>42</v>
      </c>
      <c r="D672" s="80" t="s">
        <v>756</v>
      </c>
      <c r="E672" s="115"/>
      <c r="F672" s="115">
        <f>F674</f>
        <v>0</v>
      </c>
      <c r="G672" s="115">
        <f>G674</f>
        <v>0</v>
      </c>
      <c r="H672" s="115">
        <f>H674</f>
        <v>90000</v>
      </c>
      <c r="I672" s="67"/>
      <c r="J672" s="72"/>
      <c r="K672" s="72"/>
    </row>
    <row r="673" spans="2:11" ht="14.25">
      <c r="B673" s="101"/>
      <c r="C673" s="84"/>
      <c r="D673" s="80" t="s">
        <v>290</v>
      </c>
      <c r="E673" s="115"/>
      <c r="F673" s="115"/>
      <c r="G673" s="115"/>
      <c r="H673" s="115"/>
      <c r="I673" s="67"/>
      <c r="J673" s="72"/>
      <c r="K673" s="72"/>
    </row>
    <row r="674" spans="2:11" ht="14.25">
      <c r="B674" s="101"/>
      <c r="C674" s="84">
        <v>421</v>
      </c>
      <c r="D674" s="80" t="s">
        <v>312</v>
      </c>
      <c r="E674" s="115"/>
      <c r="F674" s="115">
        <v>0</v>
      </c>
      <c r="G674" s="115">
        <v>0</v>
      </c>
      <c r="H674" s="115">
        <v>90000</v>
      </c>
      <c r="I674" s="67"/>
      <c r="J674" s="72"/>
      <c r="K674" s="72"/>
    </row>
    <row r="675" spans="2:11" ht="14.25">
      <c r="B675" s="101" t="s">
        <v>849</v>
      </c>
      <c r="D675" s="85" t="s">
        <v>850</v>
      </c>
      <c r="E675" s="67"/>
      <c r="F675" s="67">
        <f aca="true" t="shared" si="46" ref="F675:H676">F676</f>
        <v>60000</v>
      </c>
      <c r="G675" s="67">
        <f t="shared" si="46"/>
        <v>60000</v>
      </c>
      <c r="H675" s="67">
        <f t="shared" si="46"/>
        <v>0</v>
      </c>
      <c r="I675" s="67" t="s">
        <v>755</v>
      </c>
      <c r="J675" s="72" t="s">
        <v>755</v>
      </c>
      <c r="K675" s="72"/>
    </row>
    <row r="676" spans="2:11" ht="14.25">
      <c r="B676" s="101"/>
      <c r="C676" s="79">
        <v>4</v>
      </c>
      <c r="D676" s="80" t="s">
        <v>807</v>
      </c>
      <c r="E676" s="115"/>
      <c r="F676" s="115">
        <f t="shared" si="46"/>
        <v>60000</v>
      </c>
      <c r="G676" s="115">
        <f t="shared" si="46"/>
        <v>60000</v>
      </c>
      <c r="H676" s="115">
        <f t="shared" si="46"/>
        <v>0</v>
      </c>
      <c r="I676" s="115"/>
      <c r="J676" s="72"/>
      <c r="K676" s="72"/>
    </row>
    <row r="677" spans="2:11" ht="14.25">
      <c r="B677" s="101"/>
      <c r="C677" s="79">
        <v>42</v>
      </c>
      <c r="D677" s="80" t="s">
        <v>756</v>
      </c>
      <c r="E677" s="115"/>
      <c r="F677" s="115">
        <f>F679</f>
        <v>60000</v>
      </c>
      <c r="G677" s="115">
        <f>G679</f>
        <v>60000</v>
      </c>
      <c r="H677" s="115">
        <f>H679</f>
        <v>0</v>
      </c>
      <c r="I677" s="115"/>
      <c r="J677" s="72"/>
      <c r="K677" s="72"/>
    </row>
    <row r="678" spans="2:11" ht="14.25">
      <c r="B678" s="101"/>
      <c r="C678" s="79"/>
      <c r="D678" s="80" t="s">
        <v>290</v>
      </c>
      <c r="E678" s="115"/>
      <c r="F678" s="115"/>
      <c r="G678" s="115"/>
      <c r="H678" s="115"/>
      <c r="I678" s="115"/>
      <c r="J678" s="72"/>
      <c r="K678" s="72"/>
    </row>
    <row r="679" spans="2:11" ht="14.25">
      <c r="B679" s="101"/>
      <c r="C679" s="79">
        <v>422</v>
      </c>
      <c r="D679" s="80" t="s">
        <v>293</v>
      </c>
      <c r="E679" s="115"/>
      <c r="F679" s="115">
        <v>60000</v>
      </c>
      <c r="G679" s="115">
        <v>60000</v>
      </c>
      <c r="H679" s="115">
        <v>0</v>
      </c>
      <c r="I679" s="115"/>
      <c r="J679" s="72"/>
      <c r="K679" s="72"/>
    </row>
    <row r="680" spans="2:11" ht="14.25">
      <c r="B680" s="101" t="s">
        <v>847</v>
      </c>
      <c r="C680" s="84"/>
      <c r="D680" s="85" t="s">
        <v>848</v>
      </c>
      <c r="E680" s="67"/>
      <c r="F680" s="67">
        <f aca="true" t="shared" si="47" ref="F680:G682">F681</f>
        <v>15500</v>
      </c>
      <c r="G680" s="67">
        <f t="shared" si="47"/>
        <v>15500</v>
      </c>
      <c r="H680" s="67">
        <v>0</v>
      </c>
      <c r="I680" s="67"/>
      <c r="J680" s="72"/>
      <c r="K680" s="72"/>
    </row>
    <row r="681" spans="2:11" ht="14.25">
      <c r="B681" s="101"/>
      <c r="C681" s="84">
        <v>4</v>
      </c>
      <c r="D681" s="85" t="s">
        <v>807</v>
      </c>
      <c r="E681" s="67"/>
      <c r="F681" s="67">
        <f t="shared" si="47"/>
        <v>15500</v>
      </c>
      <c r="G681" s="67">
        <f t="shared" si="47"/>
        <v>15500</v>
      </c>
      <c r="H681" s="67">
        <v>0</v>
      </c>
      <c r="I681" s="67"/>
      <c r="J681" s="72"/>
      <c r="K681" s="72"/>
    </row>
    <row r="682" spans="2:11" ht="14.25">
      <c r="B682" s="101"/>
      <c r="C682" s="84">
        <v>42</v>
      </c>
      <c r="D682" s="85" t="s">
        <v>168</v>
      </c>
      <c r="E682" s="67"/>
      <c r="F682" s="67">
        <f t="shared" si="47"/>
        <v>15500</v>
      </c>
      <c r="G682" s="67">
        <f t="shared" si="47"/>
        <v>15500</v>
      </c>
      <c r="H682" s="67">
        <v>0</v>
      </c>
      <c r="I682" s="67"/>
      <c r="J682" s="72"/>
      <c r="K682" s="72"/>
    </row>
    <row r="683" spans="2:11" ht="14.25">
      <c r="B683" s="101"/>
      <c r="C683" s="84">
        <v>422</v>
      </c>
      <c r="D683" s="85" t="s">
        <v>293</v>
      </c>
      <c r="E683" s="67"/>
      <c r="F683" s="67">
        <v>15500</v>
      </c>
      <c r="G683" s="67">
        <v>15500</v>
      </c>
      <c r="H683" s="67">
        <v>0</v>
      </c>
      <c r="I683" s="67"/>
      <c r="J683" s="72"/>
      <c r="K683" s="72"/>
    </row>
    <row r="684" spans="2:11" ht="14.25">
      <c r="B684" s="101" t="s">
        <v>849</v>
      </c>
      <c r="C684" s="84"/>
      <c r="D684" s="85" t="s">
        <v>900</v>
      </c>
      <c r="E684" s="67"/>
      <c r="F684" s="67">
        <f>F685</f>
        <v>0</v>
      </c>
      <c r="G684" s="67">
        <f>G685</f>
        <v>0</v>
      </c>
      <c r="H684" s="67">
        <f>H685</f>
        <v>90000</v>
      </c>
      <c r="I684" s="67"/>
      <c r="J684" s="72"/>
      <c r="K684" s="72"/>
    </row>
    <row r="685" spans="2:11" ht="14.25">
      <c r="B685" s="101"/>
      <c r="C685" s="84">
        <v>4</v>
      </c>
      <c r="D685" s="85" t="s">
        <v>807</v>
      </c>
      <c r="E685" s="67"/>
      <c r="F685" s="67">
        <f aca="true" t="shared" si="48" ref="F685:H686">F686</f>
        <v>0</v>
      </c>
      <c r="G685" s="67">
        <f t="shared" si="48"/>
        <v>0</v>
      </c>
      <c r="H685" s="67">
        <f t="shared" si="48"/>
        <v>90000</v>
      </c>
      <c r="I685" s="67"/>
      <c r="J685" s="72"/>
      <c r="K685" s="72"/>
    </row>
    <row r="686" spans="2:12" ht="14.25">
      <c r="B686" s="101"/>
      <c r="C686" s="84">
        <v>41</v>
      </c>
      <c r="D686" s="85" t="s">
        <v>168</v>
      </c>
      <c r="E686" s="67"/>
      <c r="F686" s="67">
        <f t="shared" si="48"/>
        <v>0</v>
      </c>
      <c r="G686" s="67">
        <f t="shared" si="48"/>
        <v>0</v>
      </c>
      <c r="H686" s="67">
        <f t="shared" si="48"/>
        <v>90000</v>
      </c>
      <c r="I686" s="67"/>
      <c r="J686" s="72"/>
      <c r="K686" s="72"/>
      <c r="L686" s="1" t="s">
        <v>755</v>
      </c>
    </row>
    <row r="687" spans="2:11" ht="14.25">
      <c r="B687" s="101"/>
      <c r="C687" s="84">
        <v>412</v>
      </c>
      <c r="D687" s="85" t="s">
        <v>743</v>
      </c>
      <c r="E687" s="67"/>
      <c r="F687" s="67">
        <v>0</v>
      </c>
      <c r="G687" s="67">
        <v>0</v>
      </c>
      <c r="H687" s="67">
        <v>90000</v>
      </c>
      <c r="I687" s="67"/>
      <c r="J687" s="72"/>
      <c r="K687" s="72"/>
    </row>
    <row r="688" spans="2:11" ht="14.25">
      <c r="B688" s="101" t="s">
        <v>65</v>
      </c>
      <c r="C688" s="84"/>
      <c r="D688" s="85" t="s">
        <v>837</v>
      </c>
      <c r="E688" s="67"/>
      <c r="F688" s="67">
        <f>F690</f>
        <v>30000</v>
      </c>
      <c r="G688" s="67">
        <f>G690</f>
        <v>30000</v>
      </c>
      <c r="H688" s="67">
        <f>H690</f>
        <v>10000</v>
      </c>
      <c r="I688" s="67"/>
      <c r="J688" s="72"/>
      <c r="K688" s="72"/>
    </row>
    <row r="689" spans="2:11" ht="14.25">
      <c r="B689" s="101"/>
      <c r="C689" s="84"/>
      <c r="D689" s="85" t="s">
        <v>50</v>
      </c>
      <c r="E689" s="67"/>
      <c r="F689" s="67"/>
      <c r="G689" s="67"/>
      <c r="H689" s="67"/>
      <c r="I689" s="67"/>
      <c r="J689" s="72"/>
      <c r="K689" s="72"/>
    </row>
    <row r="690" spans="2:11" ht="14.25">
      <c r="B690" s="101"/>
      <c r="C690" s="84">
        <v>3</v>
      </c>
      <c r="D690" s="85" t="s">
        <v>396</v>
      </c>
      <c r="E690" s="67"/>
      <c r="F690" s="67">
        <f aca="true" t="shared" si="49" ref="F690:H691">F691</f>
        <v>30000</v>
      </c>
      <c r="G690" s="67">
        <f t="shared" si="49"/>
        <v>30000</v>
      </c>
      <c r="H690" s="67">
        <f t="shared" si="49"/>
        <v>10000</v>
      </c>
      <c r="I690" s="67"/>
      <c r="J690" s="72"/>
      <c r="K690" s="72" t="s">
        <v>755</v>
      </c>
    </row>
    <row r="691" spans="2:11" ht="14.25">
      <c r="B691" s="101"/>
      <c r="C691" s="65">
        <v>32</v>
      </c>
      <c r="D691" s="73" t="s">
        <v>438</v>
      </c>
      <c r="E691" s="70"/>
      <c r="F691" s="70">
        <f t="shared" si="49"/>
        <v>30000</v>
      </c>
      <c r="G691" s="70">
        <f t="shared" si="49"/>
        <v>30000</v>
      </c>
      <c r="H691" s="70">
        <f t="shared" si="49"/>
        <v>10000</v>
      </c>
      <c r="I691" s="70"/>
      <c r="J691" s="72"/>
      <c r="K691" s="72"/>
    </row>
    <row r="692" spans="2:11" ht="14.25">
      <c r="B692" s="101"/>
      <c r="C692" s="65">
        <v>323</v>
      </c>
      <c r="D692" s="73" t="s">
        <v>245</v>
      </c>
      <c r="E692" s="70"/>
      <c r="F692" s="70">
        <v>30000</v>
      </c>
      <c r="G692" s="70">
        <v>30000</v>
      </c>
      <c r="H692" s="70">
        <v>10000</v>
      </c>
      <c r="I692" s="70"/>
      <c r="J692" s="72"/>
      <c r="K692" s="72"/>
    </row>
    <row r="693" spans="2:11" ht="14.25">
      <c r="B693" s="101"/>
      <c r="C693" s="65"/>
      <c r="D693" s="73"/>
      <c r="E693" s="70"/>
      <c r="F693" s="70"/>
      <c r="G693" s="70"/>
      <c r="H693" s="70"/>
      <c r="I693" s="70"/>
      <c r="J693" s="72"/>
      <c r="K693" s="72"/>
    </row>
    <row r="694" spans="2:11" ht="14.25">
      <c r="B694" s="101"/>
      <c r="E694" s="68"/>
      <c r="F694" s="68"/>
      <c r="G694" s="68"/>
      <c r="H694" s="68"/>
      <c r="I694" s="68"/>
      <c r="J694" s="72"/>
      <c r="K694" s="72"/>
    </row>
    <row r="695" spans="1:11" ht="14.25">
      <c r="A695" s="59"/>
      <c r="B695" s="101" t="s">
        <v>128</v>
      </c>
      <c r="C695" s="57"/>
      <c r="D695" s="12" t="s">
        <v>481</v>
      </c>
      <c r="E695" s="67"/>
      <c r="F695" s="67">
        <f>F700+F747+F752</f>
        <v>608000</v>
      </c>
      <c r="G695" s="67">
        <f>G700+G747+G752</f>
        <v>608000</v>
      </c>
      <c r="H695" s="67">
        <f>H700+H747+H752</f>
        <v>560000</v>
      </c>
      <c r="I695" s="67"/>
      <c r="J695" s="72"/>
      <c r="K695" s="72"/>
    </row>
    <row r="696" spans="1:12" ht="14.25">
      <c r="A696" s="59"/>
      <c r="B696" s="101"/>
      <c r="C696" s="57"/>
      <c r="D696" s="12" t="s">
        <v>917</v>
      </c>
      <c r="E696" s="67"/>
      <c r="F696" s="67"/>
      <c r="G696" s="67"/>
      <c r="H696" s="67"/>
      <c r="I696" s="67"/>
      <c r="J696" s="72"/>
      <c r="K696" s="72"/>
      <c r="L696" s="1" t="s">
        <v>755</v>
      </c>
    </row>
    <row r="697" spans="1:11" ht="14.25">
      <c r="A697" s="59"/>
      <c r="B697" s="101"/>
      <c r="C697" s="57"/>
      <c r="D697" s="12" t="s">
        <v>918</v>
      </c>
      <c r="E697" s="67"/>
      <c r="F697" s="67"/>
      <c r="G697" s="67"/>
      <c r="H697" s="67"/>
      <c r="I697" s="67"/>
      <c r="J697" s="72"/>
      <c r="K697" s="72"/>
    </row>
    <row r="698" spans="1:11" ht="14.25">
      <c r="A698" s="59"/>
      <c r="B698" s="101"/>
      <c r="C698" s="57"/>
      <c r="D698" s="12" t="s">
        <v>42</v>
      </c>
      <c r="E698" s="67"/>
      <c r="F698" s="67"/>
      <c r="G698" s="67"/>
      <c r="H698" s="67"/>
      <c r="I698" s="67"/>
      <c r="J698" s="72"/>
      <c r="K698" s="72"/>
    </row>
    <row r="699" spans="1:12" ht="14.25">
      <c r="A699" s="59"/>
      <c r="B699" s="101"/>
      <c r="C699" s="57"/>
      <c r="D699" s="12" t="s">
        <v>41</v>
      </c>
      <c r="E699" s="67"/>
      <c r="F699" s="67"/>
      <c r="G699" s="67"/>
      <c r="H699" s="67"/>
      <c r="I699" s="67"/>
      <c r="J699" s="72"/>
      <c r="K699" s="72"/>
      <c r="L699" s="1" t="s">
        <v>755</v>
      </c>
    </row>
    <row r="700" spans="1:11" ht="14.25">
      <c r="A700" s="59"/>
      <c r="B700" s="101" t="s">
        <v>129</v>
      </c>
      <c r="C700" s="57"/>
      <c r="D700" s="35" t="s">
        <v>130</v>
      </c>
      <c r="E700" s="67"/>
      <c r="F700" s="67">
        <f>F701+F711+F716+F721+F726+F731+F737+F706+F742</f>
        <v>587000</v>
      </c>
      <c r="G700" s="67">
        <f>G701+G711+G716+G721+G726+G731+G737+G706+G742</f>
        <v>587000</v>
      </c>
      <c r="H700" s="67">
        <f>H701+H711+H716+H721+H726+H731+H737+H706+H742</f>
        <v>539000</v>
      </c>
      <c r="I700" s="67"/>
      <c r="J700" s="72"/>
      <c r="K700" s="72"/>
    </row>
    <row r="701" spans="1:11" ht="14.25">
      <c r="A701" s="59"/>
      <c r="B701" s="101" t="s">
        <v>131</v>
      </c>
      <c r="C701" s="57"/>
      <c r="D701" s="35" t="s">
        <v>132</v>
      </c>
      <c r="E701" s="67"/>
      <c r="F701" s="67">
        <f>F702</f>
        <v>60000</v>
      </c>
      <c r="G701" s="67">
        <f>G702</f>
        <v>60000</v>
      </c>
      <c r="H701" s="67">
        <f>H702</f>
        <v>35000</v>
      </c>
      <c r="I701" s="67"/>
      <c r="J701" s="72"/>
      <c r="K701" s="72"/>
    </row>
    <row r="702" spans="1:11" ht="14.25">
      <c r="A702" s="59"/>
      <c r="B702" s="101"/>
      <c r="C702" s="57">
        <v>3</v>
      </c>
      <c r="D702" s="35" t="s">
        <v>396</v>
      </c>
      <c r="E702" s="67"/>
      <c r="F702" s="67">
        <f>F704</f>
        <v>60000</v>
      </c>
      <c r="G702" s="67">
        <f>G704</f>
        <v>60000</v>
      </c>
      <c r="H702" s="67">
        <f>H704</f>
        <v>35000</v>
      </c>
      <c r="I702" s="67"/>
      <c r="J702" s="72"/>
      <c r="K702" s="72"/>
    </row>
    <row r="703" spans="1:11" ht="14.25">
      <c r="A703" s="59"/>
      <c r="B703" s="101"/>
      <c r="C703" s="57">
        <v>37</v>
      </c>
      <c r="D703" s="35" t="s">
        <v>334</v>
      </c>
      <c r="E703" s="67"/>
      <c r="F703" s="67"/>
      <c r="G703" s="67"/>
      <c r="H703" s="67"/>
      <c r="I703" s="67"/>
      <c r="J703" s="72"/>
      <c r="K703" s="72"/>
    </row>
    <row r="704" spans="1:11" ht="14.25">
      <c r="A704" s="59"/>
      <c r="B704" s="101"/>
      <c r="C704" s="57"/>
      <c r="D704" s="35" t="s">
        <v>335</v>
      </c>
      <c r="E704" s="67"/>
      <c r="F704" s="67">
        <f>F705</f>
        <v>60000</v>
      </c>
      <c r="G704" s="67">
        <f>G705</f>
        <v>60000</v>
      </c>
      <c r="H704" s="67">
        <f>H705</f>
        <v>35000</v>
      </c>
      <c r="I704" s="67"/>
      <c r="J704" s="72"/>
      <c r="K704" s="72"/>
    </row>
    <row r="705" spans="1:11" ht="14.25">
      <c r="A705" s="59"/>
      <c r="B705" s="101"/>
      <c r="C705" s="57">
        <v>372</v>
      </c>
      <c r="D705" s="35" t="s">
        <v>336</v>
      </c>
      <c r="E705" s="67"/>
      <c r="F705" s="67">
        <v>60000</v>
      </c>
      <c r="G705" s="67">
        <v>60000</v>
      </c>
      <c r="H705" s="67">
        <v>35000</v>
      </c>
      <c r="I705" s="67"/>
      <c r="J705" s="72"/>
      <c r="K705" s="72"/>
    </row>
    <row r="706" spans="1:11" ht="14.25">
      <c r="A706" s="59"/>
      <c r="B706" s="101" t="s">
        <v>133</v>
      </c>
      <c r="C706" s="57"/>
      <c r="D706" s="35" t="s">
        <v>134</v>
      </c>
      <c r="E706" s="67"/>
      <c r="F706" s="67">
        <f>F707</f>
        <v>100000</v>
      </c>
      <c r="G706" s="67">
        <f>G707</f>
        <v>100000</v>
      </c>
      <c r="H706" s="67">
        <f>H707</f>
        <v>100000</v>
      </c>
      <c r="I706" s="67"/>
      <c r="J706" s="72"/>
      <c r="K706" s="72"/>
    </row>
    <row r="707" spans="1:11" ht="14.25">
      <c r="A707" s="59"/>
      <c r="B707" s="101"/>
      <c r="C707" s="57">
        <v>3</v>
      </c>
      <c r="D707" s="35" t="s">
        <v>396</v>
      </c>
      <c r="E707" s="67"/>
      <c r="F707" s="67">
        <f>F709</f>
        <v>100000</v>
      </c>
      <c r="G707" s="67">
        <f>G709</f>
        <v>100000</v>
      </c>
      <c r="H707" s="67">
        <f>H709</f>
        <v>100000</v>
      </c>
      <c r="I707" s="67"/>
      <c r="J707" s="72"/>
      <c r="K707" s="72"/>
    </row>
    <row r="708" spans="1:11" ht="14.25">
      <c r="A708" s="59"/>
      <c r="B708" s="101"/>
      <c r="C708" s="57">
        <v>37</v>
      </c>
      <c r="D708" s="35" t="s">
        <v>334</v>
      </c>
      <c r="E708" s="67"/>
      <c r="F708" s="67"/>
      <c r="G708" s="67"/>
      <c r="H708" s="67"/>
      <c r="I708" s="67"/>
      <c r="J708" s="72"/>
      <c r="K708" s="72"/>
    </row>
    <row r="709" spans="1:11" ht="14.25">
      <c r="A709" s="59"/>
      <c r="B709" s="101"/>
      <c r="C709" s="57"/>
      <c r="D709" s="35" t="s">
        <v>335</v>
      </c>
      <c r="E709" s="67"/>
      <c r="F709" s="67">
        <f>F710</f>
        <v>100000</v>
      </c>
      <c r="G709" s="67">
        <f>G710</f>
        <v>100000</v>
      </c>
      <c r="H709" s="67">
        <f>H710</f>
        <v>100000</v>
      </c>
      <c r="I709" s="67"/>
      <c r="J709" s="72"/>
      <c r="K709" s="72"/>
    </row>
    <row r="710" spans="1:11" ht="14.25">
      <c r="A710" s="59"/>
      <c r="B710" s="101"/>
      <c r="C710" s="57">
        <v>372</v>
      </c>
      <c r="D710" s="35" t="s">
        <v>336</v>
      </c>
      <c r="E710" s="67"/>
      <c r="F710" s="67">
        <v>100000</v>
      </c>
      <c r="G710" s="67">
        <v>100000</v>
      </c>
      <c r="H710" s="67">
        <v>100000</v>
      </c>
      <c r="I710" s="67"/>
      <c r="J710" s="72"/>
      <c r="K710" s="72"/>
    </row>
    <row r="711" spans="1:11" s="2" customFormat="1" ht="15">
      <c r="A711" s="59"/>
      <c r="B711" s="101" t="s">
        <v>135</v>
      </c>
      <c r="C711" s="57"/>
      <c r="D711" s="35" t="s">
        <v>136</v>
      </c>
      <c r="E711" s="67"/>
      <c r="F711" s="67">
        <f>F712</f>
        <v>20000</v>
      </c>
      <c r="G711" s="67">
        <f>G712</f>
        <v>20000</v>
      </c>
      <c r="H711" s="67">
        <f>H712</f>
        <v>12000</v>
      </c>
      <c r="I711" s="67"/>
      <c r="J711" s="72"/>
      <c r="K711" s="72"/>
    </row>
    <row r="712" spans="1:11" s="2" customFormat="1" ht="15">
      <c r="A712" s="59"/>
      <c r="B712" s="101"/>
      <c r="C712" s="57">
        <v>3</v>
      </c>
      <c r="D712" s="35" t="s">
        <v>396</v>
      </c>
      <c r="E712" s="67"/>
      <c r="F712" s="67">
        <f>F714</f>
        <v>20000</v>
      </c>
      <c r="G712" s="67">
        <f>G714</f>
        <v>20000</v>
      </c>
      <c r="H712" s="67">
        <f>H714</f>
        <v>12000</v>
      </c>
      <c r="I712" s="67"/>
      <c r="J712" s="72"/>
      <c r="K712" s="72"/>
    </row>
    <row r="713" spans="1:11" ht="14.25">
      <c r="A713" s="59"/>
      <c r="B713" s="101"/>
      <c r="C713" s="57">
        <v>37</v>
      </c>
      <c r="D713" s="35" t="s">
        <v>334</v>
      </c>
      <c r="E713" s="67"/>
      <c r="F713" s="67"/>
      <c r="G713" s="67"/>
      <c r="H713" s="67"/>
      <c r="I713" s="67"/>
      <c r="J713" s="72"/>
      <c r="K713" s="72"/>
    </row>
    <row r="714" spans="1:11" ht="14.25">
      <c r="A714" s="59"/>
      <c r="B714" s="101"/>
      <c r="C714" s="57"/>
      <c r="D714" s="35" t="s">
        <v>335</v>
      </c>
      <c r="E714" s="67"/>
      <c r="F714" s="67">
        <f>F715</f>
        <v>20000</v>
      </c>
      <c r="G714" s="67">
        <f>G715</f>
        <v>20000</v>
      </c>
      <c r="H714" s="67">
        <f>H715</f>
        <v>12000</v>
      </c>
      <c r="I714" s="67"/>
      <c r="J714" s="72"/>
      <c r="K714" s="72"/>
    </row>
    <row r="715" spans="1:11" ht="14.25">
      <c r="A715" s="59"/>
      <c r="B715" s="101"/>
      <c r="C715" s="57">
        <v>372</v>
      </c>
      <c r="D715" s="35" t="s">
        <v>336</v>
      </c>
      <c r="E715" s="67"/>
      <c r="F715" s="67">
        <v>20000</v>
      </c>
      <c r="G715" s="67">
        <v>20000</v>
      </c>
      <c r="H715" s="67">
        <v>12000</v>
      </c>
      <c r="I715" s="67"/>
      <c r="J715" s="72"/>
      <c r="K715" s="72"/>
    </row>
    <row r="716" spans="1:11" s="2" customFormat="1" ht="15">
      <c r="A716" s="59"/>
      <c r="B716" s="101" t="s">
        <v>137</v>
      </c>
      <c r="C716" s="57"/>
      <c r="D716" s="35" t="s">
        <v>138</v>
      </c>
      <c r="E716" s="67"/>
      <c r="F716" s="67">
        <f>F717</f>
        <v>5000</v>
      </c>
      <c r="G716" s="67">
        <f>G717</f>
        <v>5000</v>
      </c>
      <c r="H716" s="67">
        <f>H717</f>
        <v>5000</v>
      </c>
      <c r="I716" s="67"/>
      <c r="J716" s="72"/>
      <c r="K716" s="72"/>
    </row>
    <row r="717" spans="1:11" s="2" customFormat="1" ht="15">
      <c r="A717" s="59"/>
      <c r="B717" s="101"/>
      <c r="C717" s="57">
        <v>3</v>
      </c>
      <c r="D717" s="35" t="s">
        <v>396</v>
      </c>
      <c r="E717" s="67"/>
      <c r="F717" s="67">
        <f>F719</f>
        <v>5000</v>
      </c>
      <c r="G717" s="67">
        <f>G719</f>
        <v>5000</v>
      </c>
      <c r="H717" s="67">
        <f>H719</f>
        <v>5000</v>
      </c>
      <c r="I717" s="67"/>
      <c r="J717" s="72"/>
      <c r="K717" s="72"/>
    </row>
    <row r="718" spans="1:11" ht="14.25">
      <c r="A718" s="59"/>
      <c r="B718" s="101"/>
      <c r="C718" s="57">
        <v>37</v>
      </c>
      <c r="D718" s="35" t="s">
        <v>334</v>
      </c>
      <c r="E718" s="67"/>
      <c r="F718" s="67"/>
      <c r="G718" s="67"/>
      <c r="H718" s="67"/>
      <c r="I718" s="67"/>
      <c r="J718" s="72"/>
      <c r="K718" s="72"/>
    </row>
    <row r="719" spans="1:11" ht="14.25">
      <c r="A719" s="59"/>
      <c r="B719" s="101"/>
      <c r="C719" s="57"/>
      <c r="D719" s="35" t="s">
        <v>335</v>
      </c>
      <c r="E719" s="67"/>
      <c r="F719" s="67">
        <f>F720</f>
        <v>5000</v>
      </c>
      <c r="G719" s="67">
        <f>G720</f>
        <v>5000</v>
      </c>
      <c r="H719" s="67">
        <f>H720</f>
        <v>5000</v>
      </c>
      <c r="I719" s="67"/>
      <c r="J719" s="72"/>
      <c r="K719" s="72"/>
    </row>
    <row r="720" spans="1:11" ht="14.25">
      <c r="A720" s="59"/>
      <c r="B720" s="101"/>
      <c r="C720" s="57">
        <v>372</v>
      </c>
      <c r="D720" s="35" t="s">
        <v>336</v>
      </c>
      <c r="E720" s="67"/>
      <c r="F720" s="67">
        <v>5000</v>
      </c>
      <c r="G720" s="67">
        <v>5000</v>
      </c>
      <c r="H720" s="67">
        <v>5000</v>
      </c>
      <c r="I720" s="67"/>
      <c r="J720" s="72"/>
      <c r="K720" s="72"/>
    </row>
    <row r="721" spans="1:11" s="2" customFormat="1" ht="15">
      <c r="A721" s="59"/>
      <c r="B721" s="101" t="s">
        <v>139</v>
      </c>
      <c r="C721" s="57"/>
      <c r="D721" s="35" t="s">
        <v>140</v>
      </c>
      <c r="E721" s="67"/>
      <c r="F721" s="67">
        <f>F724</f>
        <v>10000</v>
      </c>
      <c r="G721" s="67">
        <f>G724</f>
        <v>10000</v>
      </c>
      <c r="H721" s="67">
        <f>H724</f>
        <v>10000</v>
      </c>
      <c r="I721" s="67"/>
      <c r="J721" s="72"/>
      <c r="K721" s="72"/>
    </row>
    <row r="722" spans="1:11" s="2" customFormat="1" ht="15">
      <c r="A722" s="59"/>
      <c r="B722" s="101"/>
      <c r="C722" s="57">
        <v>3</v>
      </c>
      <c r="D722" s="35" t="s">
        <v>396</v>
      </c>
      <c r="E722" s="67"/>
      <c r="F722" s="67">
        <f>F724</f>
        <v>10000</v>
      </c>
      <c r="G722" s="67">
        <f>G724</f>
        <v>10000</v>
      </c>
      <c r="H722" s="67">
        <f>H724</f>
        <v>10000</v>
      </c>
      <c r="I722" s="67"/>
      <c r="J722" s="72"/>
      <c r="K722" s="72"/>
    </row>
    <row r="723" spans="1:11" ht="14.25">
      <c r="A723" s="59"/>
      <c r="B723" s="101"/>
      <c r="C723" s="57">
        <v>37</v>
      </c>
      <c r="D723" s="35" t="s">
        <v>334</v>
      </c>
      <c r="E723" s="67"/>
      <c r="F723" s="67"/>
      <c r="G723" s="67"/>
      <c r="H723" s="67"/>
      <c r="I723" s="67"/>
      <c r="J723" s="72"/>
      <c r="K723" s="72"/>
    </row>
    <row r="724" spans="1:11" ht="14.25">
      <c r="A724" s="59"/>
      <c r="B724" s="101"/>
      <c r="C724" s="57"/>
      <c r="D724" s="35" t="s">
        <v>335</v>
      </c>
      <c r="E724" s="67"/>
      <c r="F724" s="67">
        <f>F725</f>
        <v>10000</v>
      </c>
      <c r="G724" s="67">
        <f>G725</f>
        <v>10000</v>
      </c>
      <c r="H724" s="67">
        <f>H725</f>
        <v>10000</v>
      </c>
      <c r="I724" s="67"/>
      <c r="J724" s="72"/>
      <c r="K724" s="72"/>
    </row>
    <row r="725" spans="1:11" ht="14.25">
      <c r="A725" s="59"/>
      <c r="B725" s="101"/>
      <c r="C725" s="57">
        <v>372</v>
      </c>
      <c r="D725" s="35" t="s">
        <v>336</v>
      </c>
      <c r="E725" s="67"/>
      <c r="F725" s="67">
        <v>10000</v>
      </c>
      <c r="G725" s="67">
        <v>10000</v>
      </c>
      <c r="H725" s="67">
        <v>10000</v>
      </c>
      <c r="I725" s="67"/>
      <c r="J725" s="72"/>
      <c r="K725" s="72"/>
    </row>
    <row r="726" spans="1:11" s="2" customFormat="1" ht="15">
      <c r="A726" s="59"/>
      <c r="B726" s="101" t="s">
        <v>141</v>
      </c>
      <c r="C726" s="57"/>
      <c r="D726" s="35" t="s">
        <v>142</v>
      </c>
      <c r="E726" s="67"/>
      <c r="F726" s="67">
        <f>F727</f>
        <v>10000</v>
      </c>
      <c r="G726" s="67">
        <f>G727</f>
        <v>10000</v>
      </c>
      <c r="H726" s="67">
        <f>H727</f>
        <v>5000</v>
      </c>
      <c r="I726" s="67"/>
      <c r="J726" s="72"/>
      <c r="K726" s="72"/>
    </row>
    <row r="727" spans="1:11" s="2" customFormat="1" ht="15">
      <c r="A727" s="59"/>
      <c r="B727" s="101"/>
      <c r="C727" s="57">
        <v>3</v>
      </c>
      <c r="D727" s="35" t="s">
        <v>396</v>
      </c>
      <c r="E727" s="67"/>
      <c r="F727" s="67">
        <f>F729</f>
        <v>10000</v>
      </c>
      <c r="G727" s="67">
        <f>G729</f>
        <v>10000</v>
      </c>
      <c r="H727" s="67">
        <f>H729</f>
        <v>5000</v>
      </c>
      <c r="I727" s="67"/>
      <c r="J727" s="72"/>
      <c r="K727" s="72"/>
    </row>
    <row r="728" spans="1:11" ht="14.25">
      <c r="A728" s="59"/>
      <c r="B728" s="101"/>
      <c r="C728" s="57">
        <v>37</v>
      </c>
      <c r="D728" s="35" t="s">
        <v>334</v>
      </c>
      <c r="E728" s="67"/>
      <c r="F728" s="67"/>
      <c r="G728" s="67"/>
      <c r="H728" s="67"/>
      <c r="I728" s="67"/>
      <c r="J728" s="72"/>
      <c r="K728" s="72"/>
    </row>
    <row r="729" spans="1:11" ht="14.25">
      <c r="A729" s="59"/>
      <c r="B729" s="101"/>
      <c r="C729" s="57"/>
      <c r="D729" s="35" t="s">
        <v>335</v>
      </c>
      <c r="E729" s="67"/>
      <c r="F729" s="67">
        <f>F730</f>
        <v>10000</v>
      </c>
      <c r="G729" s="67">
        <f>G730</f>
        <v>10000</v>
      </c>
      <c r="H729" s="67">
        <f>H730</f>
        <v>5000</v>
      </c>
      <c r="I729" s="67"/>
      <c r="J729" s="72"/>
      <c r="K729" s="72"/>
    </row>
    <row r="730" spans="1:11" ht="14.25">
      <c r="A730" s="59"/>
      <c r="B730" s="101"/>
      <c r="C730" s="57">
        <v>372</v>
      </c>
      <c r="D730" s="35" t="s">
        <v>336</v>
      </c>
      <c r="E730" s="67"/>
      <c r="F730" s="67">
        <v>10000</v>
      </c>
      <c r="G730" s="67">
        <v>10000</v>
      </c>
      <c r="H730" s="67">
        <v>5000</v>
      </c>
      <c r="I730" s="67"/>
      <c r="J730" s="72"/>
      <c r="K730" s="72"/>
    </row>
    <row r="731" spans="1:11" s="2" customFormat="1" ht="15">
      <c r="A731" s="59"/>
      <c r="B731" s="101" t="s">
        <v>143</v>
      </c>
      <c r="C731" s="57"/>
      <c r="D731" s="35" t="s">
        <v>144</v>
      </c>
      <c r="E731" s="67"/>
      <c r="F731" s="67">
        <f>F735</f>
        <v>30000</v>
      </c>
      <c r="G731" s="67">
        <f>G735</f>
        <v>30000</v>
      </c>
      <c r="H731" s="67">
        <f>H735</f>
        <v>20000</v>
      </c>
      <c r="I731" s="67"/>
      <c r="J731" s="72"/>
      <c r="K731" s="72"/>
    </row>
    <row r="732" spans="1:11" s="2" customFormat="1" ht="15">
      <c r="A732" s="59"/>
      <c r="B732" s="101"/>
      <c r="C732" s="57"/>
      <c r="D732" s="35" t="s">
        <v>483</v>
      </c>
      <c r="E732" s="67"/>
      <c r="F732" s="67"/>
      <c r="G732" s="67"/>
      <c r="H732" s="67"/>
      <c r="I732" s="67"/>
      <c r="J732" s="72"/>
      <c r="K732" s="72"/>
    </row>
    <row r="733" spans="1:11" s="2" customFormat="1" ht="15">
      <c r="A733" s="59"/>
      <c r="B733" s="101"/>
      <c r="C733" s="57">
        <v>3</v>
      </c>
      <c r="D733" s="35" t="s">
        <v>396</v>
      </c>
      <c r="E733" s="67"/>
      <c r="F733" s="67">
        <f>F735</f>
        <v>30000</v>
      </c>
      <c r="G733" s="67">
        <f>G735</f>
        <v>30000</v>
      </c>
      <c r="H733" s="67">
        <f>H735</f>
        <v>20000</v>
      </c>
      <c r="I733" s="67"/>
      <c r="J733" s="72"/>
      <c r="K733" s="72"/>
    </row>
    <row r="734" spans="1:11" ht="14.25">
      <c r="A734" s="59"/>
      <c r="B734" s="101"/>
      <c r="C734" s="57">
        <v>37</v>
      </c>
      <c r="D734" s="35" t="s">
        <v>334</v>
      </c>
      <c r="E734" s="67"/>
      <c r="F734" s="67"/>
      <c r="G734" s="67"/>
      <c r="H734" s="67"/>
      <c r="I734" s="67"/>
      <c r="J734" s="72"/>
      <c r="K734" s="72"/>
    </row>
    <row r="735" spans="1:11" ht="14.25">
      <c r="A735" s="59"/>
      <c r="B735" s="101"/>
      <c r="C735" s="57"/>
      <c r="D735" s="35" t="s">
        <v>335</v>
      </c>
      <c r="E735" s="67"/>
      <c r="F735" s="67">
        <f>F736</f>
        <v>30000</v>
      </c>
      <c r="G735" s="67">
        <f>G736</f>
        <v>30000</v>
      </c>
      <c r="H735" s="67">
        <f>H736</f>
        <v>20000</v>
      </c>
      <c r="I735" s="67"/>
      <c r="J735" s="72"/>
      <c r="K735" s="72"/>
    </row>
    <row r="736" spans="1:11" ht="14.25">
      <c r="A736" s="59"/>
      <c r="B736" s="101"/>
      <c r="C736" s="57">
        <v>372</v>
      </c>
      <c r="D736" s="35" t="s">
        <v>336</v>
      </c>
      <c r="E736" s="67"/>
      <c r="F736" s="67">
        <v>30000</v>
      </c>
      <c r="G736" s="67">
        <v>30000</v>
      </c>
      <c r="H736" s="67">
        <v>20000</v>
      </c>
      <c r="I736" s="67"/>
      <c r="J736" s="72"/>
      <c r="K736" s="72"/>
    </row>
    <row r="737" spans="1:11" s="2" customFormat="1" ht="15">
      <c r="A737" s="59"/>
      <c r="B737" s="101" t="s">
        <v>145</v>
      </c>
      <c r="C737" s="57"/>
      <c r="D737" s="35" t="s">
        <v>146</v>
      </c>
      <c r="E737" s="67"/>
      <c r="F737" s="67">
        <f>F738</f>
        <v>350000</v>
      </c>
      <c r="G737" s="67">
        <f>G738</f>
        <v>350000</v>
      </c>
      <c r="H737" s="67">
        <f>H738</f>
        <v>350000</v>
      </c>
      <c r="I737" s="67"/>
      <c r="J737" s="72"/>
      <c r="K737" s="72"/>
    </row>
    <row r="738" spans="1:11" s="2" customFormat="1" ht="15">
      <c r="A738" s="59"/>
      <c r="B738" s="101"/>
      <c r="C738" s="57">
        <v>3</v>
      </c>
      <c r="D738" s="35" t="s">
        <v>396</v>
      </c>
      <c r="E738" s="67"/>
      <c r="F738" s="67">
        <f>F740</f>
        <v>350000</v>
      </c>
      <c r="G738" s="67">
        <f>G740</f>
        <v>350000</v>
      </c>
      <c r="H738" s="67">
        <f>H740</f>
        <v>350000</v>
      </c>
      <c r="I738" s="67"/>
      <c r="J738" s="72"/>
      <c r="K738" s="72"/>
    </row>
    <row r="739" spans="1:11" ht="14.25">
      <c r="A739" s="59"/>
      <c r="B739" s="101"/>
      <c r="C739" s="57">
        <v>37</v>
      </c>
      <c r="D739" s="35" t="s">
        <v>334</v>
      </c>
      <c r="E739" s="67"/>
      <c r="F739" s="67"/>
      <c r="G739" s="67"/>
      <c r="H739" s="67"/>
      <c r="I739" s="67"/>
      <c r="J739" s="72"/>
      <c r="K739" s="72"/>
    </row>
    <row r="740" spans="1:11" ht="14.25">
      <c r="A740" s="59"/>
      <c r="B740" s="101"/>
      <c r="C740" s="57"/>
      <c r="D740" s="35" t="s">
        <v>335</v>
      </c>
      <c r="E740" s="67"/>
      <c r="F740" s="67">
        <f>F741</f>
        <v>350000</v>
      </c>
      <c r="G740" s="67">
        <f>G741</f>
        <v>350000</v>
      </c>
      <c r="H740" s="67">
        <f>H741</f>
        <v>350000</v>
      </c>
      <c r="I740" s="67"/>
      <c r="J740" s="72"/>
      <c r="K740" s="72"/>
    </row>
    <row r="741" spans="1:11" ht="14.25">
      <c r="A741" s="59"/>
      <c r="B741" s="101"/>
      <c r="C741" s="57">
        <v>372</v>
      </c>
      <c r="D741" s="35" t="s">
        <v>336</v>
      </c>
      <c r="E741" s="67"/>
      <c r="F741" s="67">
        <v>350000</v>
      </c>
      <c r="G741" s="67">
        <v>350000</v>
      </c>
      <c r="H741" s="67">
        <v>350000</v>
      </c>
      <c r="I741" s="67"/>
      <c r="J741" s="72"/>
      <c r="K741" s="72"/>
    </row>
    <row r="742" spans="2:11" ht="14.25">
      <c r="B742" s="101" t="s">
        <v>169</v>
      </c>
      <c r="C742" s="57"/>
      <c r="D742" s="35" t="s">
        <v>170</v>
      </c>
      <c r="E742" s="67"/>
      <c r="F742" s="67">
        <f>F743</f>
        <v>2000</v>
      </c>
      <c r="G742" s="67">
        <f>G743</f>
        <v>2000</v>
      </c>
      <c r="H742" s="67">
        <f>H743</f>
        <v>2000</v>
      </c>
      <c r="I742" s="67"/>
      <c r="J742" s="72"/>
      <c r="K742" s="72"/>
    </row>
    <row r="743" spans="2:11" ht="14.25">
      <c r="B743" s="101"/>
      <c r="C743" s="57">
        <v>3</v>
      </c>
      <c r="D743" s="35" t="s">
        <v>396</v>
      </c>
      <c r="E743" s="67"/>
      <c r="F743" s="67">
        <f>F745</f>
        <v>2000</v>
      </c>
      <c r="G743" s="67">
        <f>G745</f>
        <v>2000</v>
      </c>
      <c r="H743" s="67">
        <f>H745</f>
        <v>2000</v>
      </c>
      <c r="I743" s="67"/>
      <c r="J743" s="72"/>
      <c r="K743" s="72"/>
    </row>
    <row r="744" spans="2:11" ht="14.25">
      <c r="B744" s="101"/>
      <c r="C744" s="57">
        <v>37</v>
      </c>
      <c r="D744" s="35" t="s">
        <v>334</v>
      </c>
      <c r="E744" s="67"/>
      <c r="F744" s="67"/>
      <c r="G744" s="67"/>
      <c r="H744" s="67"/>
      <c r="I744" s="67"/>
      <c r="J744" s="72"/>
      <c r="K744" s="72"/>
    </row>
    <row r="745" spans="2:11" ht="14.25">
      <c r="B745" s="101"/>
      <c r="C745" s="57"/>
      <c r="D745" s="35" t="s">
        <v>335</v>
      </c>
      <c r="E745" s="67"/>
      <c r="F745" s="67">
        <f>F746</f>
        <v>2000</v>
      </c>
      <c r="G745" s="67">
        <f>G746</f>
        <v>2000</v>
      </c>
      <c r="H745" s="67">
        <f>H746</f>
        <v>2000</v>
      </c>
      <c r="I745" s="67"/>
      <c r="J745" s="72"/>
      <c r="K745" s="72"/>
    </row>
    <row r="746" spans="2:11" ht="14.25">
      <c r="B746" s="101"/>
      <c r="C746" s="57">
        <v>372</v>
      </c>
      <c r="D746" s="35" t="s">
        <v>336</v>
      </c>
      <c r="E746" s="67"/>
      <c r="F746" s="67">
        <v>2000</v>
      </c>
      <c r="G746" s="67">
        <v>2000</v>
      </c>
      <c r="H746" s="67">
        <v>2000</v>
      </c>
      <c r="I746" s="67"/>
      <c r="J746" s="72"/>
      <c r="K746" s="72"/>
    </row>
    <row r="747" spans="1:11" s="2" customFormat="1" ht="15">
      <c r="A747" s="59"/>
      <c r="B747" s="101" t="s">
        <v>147</v>
      </c>
      <c r="C747" s="57"/>
      <c r="D747" s="35" t="s">
        <v>148</v>
      </c>
      <c r="E747" s="67"/>
      <c r="F747" s="67">
        <f aca="true" t="shared" si="50" ref="F747:H749">F748</f>
        <v>20000</v>
      </c>
      <c r="G747" s="67">
        <f t="shared" si="50"/>
        <v>20000</v>
      </c>
      <c r="H747" s="67">
        <f t="shared" si="50"/>
        <v>20000</v>
      </c>
      <c r="I747" s="67"/>
      <c r="J747" s="72"/>
      <c r="K747" s="72"/>
    </row>
    <row r="748" spans="1:11" s="2" customFormat="1" ht="15">
      <c r="A748" s="59"/>
      <c r="B748" s="101" t="s">
        <v>149</v>
      </c>
      <c r="C748" s="57"/>
      <c r="D748" s="35" t="s">
        <v>150</v>
      </c>
      <c r="E748" s="67"/>
      <c r="F748" s="67">
        <f t="shared" si="50"/>
        <v>20000</v>
      </c>
      <c r="G748" s="67">
        <f t="shared" si="50"/>
        <v>20000</v>
      </c>
      <c r="H748" s="67">
        <f t="shared" si="50"/>
        <v>20000</v>
      </c>
      <c r="I748" s="67"/>
      <c r="J748" s="72"/>
      <c r="K748" s="72"/>
    </row>
    <row r="749" spans="1:11" s="2" customFormat="1" ht="15">
      <c r="A749" s="59"/>
      <c r="B749" s="101"/>
      <c r="C749" s="57">
        <v>3</v>
      </c>
      <c r="D749" s="35" t="s">
        <v>396</v>
      </c>
      <c r="E749" s="67"/>
      <c r="F749" s="67">
        <f t="shared" si="50"/>
        <v>20000</v>
      </c>
      <c r="G749" s="67">
        <f t="shared" si="50"/>
        <v>20000</v>
      </c>
      <c r="H749" s="67">
        <f t="shared" si="50"/>
        <v>20000</v>
      </c>
      <c r="I749" s="67"/>
      <c r="J749" s="72"/>
      <c r="K749" s="72" t="s">
        <v>755</v>
      </c>
    </row>
    <row r="750" spans="1:11" ht="14.25">
      <c r="A750" s="54"/>
      <c r="B750" s="101"/>
      <c r="C750" s="65">
        <v>38</v>
      </c>
      <c r="D750" s="73" t="s">
        <v>419</v>
      </c>
      <c r="E750" s="70"/>
      <c r="F750" s="70">
        <f>F751</f>
        <v>20000</v>
      </c>
      <c r="G750" s="70">
        <f>G751</f>
        <v>20000</v>
      </c>
      <c r="H750" s="70">
        <f>H751</f>
        <v>20000</v>
      </c>
      <c r="I750" s="70"/>
      <c r="J750" s="72"/>
      <c r="K750" s="72"/>
    </row>
    <row r="751" spans="1:11" ht="14.25">
      <c r="A751" s="54"/>
      <c r="B751" s="101"/>
      <c r="C751" s="65">
        <v>381</v>
      </c>
      <c r="D751" s="73" t="s">
        <v>296</v>
      </c>
      <c r="E751" s="70"/>
      <c r="F751" s="70">
        <v>20000</v>
      </c>
      <c r="G751" s="70">
        <v>20000</v>
      </c>
      <c r="H751" s="70">
        <v>20000</v>
      </c>
      <c r="I751" s="70"/>
      <c r="J751" s="72"/>
      <c r="K751" s="72"/>
    </row>
    <row r="752" spans="1:11" ht="14.25">
      <c r="A752" s="59"/>
      <c r="B752" s="101" t="s">
        <v>823</v>
      </c>
      <c r="C752" s="57"/>
      <c r="D752" s="35" t="s">
        <v>833</v>
      </c>
      <c r="E752" s="67"/>
      <c r="F752" s="67">
        <f>F753</f>
        <v>1000</v>
      </c>
      <c r="G752" s="67">
        <f>G753</f>
        <v>1000</v>
      </c>
      <c r="H752" s="67">
        <f>H753</f>
        <v>1000</v>
      </c>
      <c r="I752" s="70"/>
      <c r="J752" s="72"/>
      <c r="K752" s="72"/>
    </row>
    <row r="753" spans="1:11" ht="14.25">
      <c r="A753" s="59"/>
      <c r="B753" s="101" t="s">
        <v>824</v>
      </c>
      <c r="C753" s="57"/>
      <c r="D753" s="35" t="s">
        <v>834</v>
      </c>
      <c r="E753" s="67"/>
      <c r="F753" s="67">
        <f>F755</f>
        <v>1000</v>
      </c>
      <c r="G753" s="67">
        <f>G755</f>
        <v>1000</v>
      </c>
      <c r="H753" s="67">
        <f>H755</f>
        <v>1000</v>
      </c>
      <c r="I753" s="70"/>
      <c r="J753" s="72"/>
      <c r="K753" s="72"/>
    </row>
    <row r="754" spans="1:11" ht="14.25">
      <c r="A754" s="59"/>
      <c r="B754" s="101"/>
      <c r="C754" s="57"/>
      <c r="D754" s="35" t="s">
        <v>835</v>
      </c>
      <c r="E754" s="67"/>
      <c r="F754" s="67"/>
      <c r="G754" s="67"/>
      <c r="H754" s="67"/>
      <c r="I754" s="70"/>
      <c r="J754" s="72"/>
      <c r="K754" s="72"/>
    </row>
    <row r="755" spans="1:11" ht="14.25">
      <c r="A755" s="59"/>
      <c r="B755" s="101"/>
      <c r="C755" s="57">
        <v>3</v>
      </c>
      <c r="D755" s="35" t="s">
        <v>396</v>
      </c>
      <c r="E755" s="67"/>
      <c r="F755" s="67">
        <f aca="true" t="shared" si="51" ref="F755:H756">F756</f>
        <v>1000</v>
      </c>
      <c r="G755" s="67">
        <f t="shared" si="51"/>
        <v>1000</v>
      </c>
      <c r="H755" s="67">
        <f t="shared" si="51"/>
        <v>1000</v>
      </c>
      <c r="I755" s="70"/>
      <c r="J755" s="72"/>
      <c r="K755" s="72"/>
    </row>
    <row r="756" spans="1:11" ht="14.25">
      <c r="A756" s="54"/>
      <c r="B756" s="101"/>
      <c r="C756" s="65">
        <v>38</v>
      </c>
      <c r="D756" s="73" t="s">
        <v>419</v>
      </c>
      <c r="E756" s="70"/>
      <c r="F756" s="70">
        <f t="shared" si="51"/>
        <v>1000</v>
      </c>
      <c r="G756" s="70">
        <f t="shared" si="51"/>
        <v>1000</v>
      </c>
      <c r="H756" s="70">
        <f t="shared" si="51"/>
        <v>1000</v>
      </c>
      <c r="I756" s="70"/>
      <c r="J756" s="72"/>
      <c r="K756" s="72"/>
    </row>
    <row r="757" spans="1:11" ht="14.25">
      <c r="A757" s="54"/>
      <c r="B757" s="101"/>
      <c r="C757" s="65">
        <v>381</v>
      </c>
      <c r="D757" s="73" t="s">
        <v>296</v>
      </c>
      <c r="E757" s="70"/>
      <c r="F757" s="70">
        <v>1000</v>
      </c>
      <c r="G757" s="70">
        <v>1000</v>
      </c>
      <c r="H757" s="70">
        <v>1000</v>
      </c>
      <c r="I757" s="70"/>
      <c r="J757" s="72"/>
      <c r="K757" s="72"/>
    </row>
    <row r="758" spans="1:11" ht="14.25">
      <c r="A758" s="54"/>
      <c r="B758" s="101"/>
      <c r="C758" s="65"/>
      <c r="D758" s="73"/>
      <c r="E758" s="70"/>
      <c r="F758" s="70"/>
      <c r="G758" s="70"/>
      <c r="H758" s="70"/>
      <c r="I758" s="70"/>
      <c r="J758" s="72"/>
      <c r="K758" s="72"/>
    </row>
    <row r="759" spans="1:11" ht="14.25">
      <c r="A759" s="54"/>
      <c r="B759" s="101"/>
      <c r="C759" s="65"/>
      <c r="D759" s="73"/>
      <c r="E759" s="70"/>
      <c r="F759" s="70"/>
      <c r="G759" s="70"/>
      <c r="H759" s="70"/>
      <c r="I759" s="70"/>
      <c r="J759" s="72"/>
      <c r="K759" s="72"/>
    </row>
    <row r="760" spans="1:11" ht="14.25">
      <c r="A760" s="78"/>
      <c r="B760" s="101" t="s">
        <v>190</v>
      </c>
      <c r="C760" s="79"/>
      <c r="D760" s="78" t="s">
        <v>767</v>
      </c>
      <c r="E760" s="119"/>
      <c r="F760" s="119">
        <f>F764</f>
        <v>24000</v>
      </c>
      <c r="G760" s="119">
        <f>G764</f>
        <v>24000</v>
      </c>
      <c r="H760" s="119">
        <f>H764</f>
        <v>24000</v>
      </c>
      <c r="I760" s="119"/>
      <c r="J760" s="72" t="s">
        <v>755</v>
      </c>
      <c r="K760" s="72"/>
    </row>
    <row r="761" spans="1:11" ht="14.25">
      <c r="A761" s="78"/>
      <c r="B761" s="101"/>
      <c r="C761" s="79"/>
      <c r="D761" s="78" t="s">
        <v>919</v>
      </c>
      <c r="E761" s="70"/>
      <c r="F761" s="70"/>
      <c r="G761" s="70"/>
      <c r="H761" s="70"/>
      <c r="I761" s="70"/>
      <c r="J761" s="72"/>
      <c r="K761" s="72"/>
    </row>
    <row r="762" spans="1:11" ht="14.25">
      <c r="A762" s="78"/>
      <c r="B762" s="101"/>
      <c r="C762" s="79"/>
      <c r="D762" s="78" t="s">
        <v>40</v>
      </c>
      <c r="E762" s="70"/>
      <c r="F762" s="70"/>
      <c r="G762" s="70"/>
      <c r="H762" s="70"/>
      <c r="I762" s="70"/>
      <c r="J762" s="72"/>
      <c r="K762" s="72"/>
    </row>
    <row r="763" spans="1:12" ht="14.25">
      <c r="A763" s="78"/>
      <c r="B763" s="101" t="s">
        <v>70</v>
      </c>
      <c r="C763" s="79"/>
      <c r="D763" s="78" t="s">
        <v>71</v>
      </c>
      <c r="E763" s="70"/>
      <c r="F763" s="70"/>
      <c r="G763" s="70"/>
      <c r="H763" s="70"/>
      <c r="I763" s="70"/>
      <c r="J763" s="72"/>
      <c r="K763" s="72"/>
      <c r="L763" s="1" t="s">
        <v>755</v>
      </c>
    </row>
    <row r="764" spans="1:11" ht="14.25">
      <c r="A764" s="73"/>
      <c r="B764" s="101" t="s">
        <v>191</v>
      </c>
      <c r="C764" s="82"/>
      <c r="D764" s="73" t="s">
        <v>192</v>
      </c>
      <c r="E764" s="70"/>
      <c r="F764" s="70">
        <f aca="true" t="shared" si="52" ref="F764:H765">F765</f>
        <v>24000</v>
      </c>
      <c r="G764" s="70">
        <f t="shared" si="52"/>
        <v>24000</v>
      </c>
      <c r="H764" s="70">
        <f t="shared" si="52"/>
        <v>24000</v>
      </c>
      <c r="I764" s="70"/>
      <c r="J764" s="72"/>
      <c r="K764" s="72"/>
    </row>
    <row r="765" spans="1:11" ht="14.25">
      <c r="A765" s="73"/>
      <c r="B765" s="101"/>
      <c r="C765" s="82">
        <v>3</v>
      </c>
      <c r="D765" s="73" t="s">
        <v>396</v>
      </c>
      <c r="E765" s="70"/>
      <c r="F765" s="70">
        <f t="shared" si="52"/>
        <v>24000</v>
      </c>
      <c r="G765" s="70">
        <f t="shared" si="52"/>
        <v>24000</v>
      </c>
      <c r="H765" s="70">
        <f t="shared" si="52"/>
        <v>24000</v>
      </c>
      <c r="I765" s="70"/>
      <c r="J765" s="72"/>
      <c r="K765" s="72"/>
    </row>
    <row r="766" spans="1:11" ht="14.25">
      <c r="A766" s="73"/>
      <c r="B766" s="101"/>
      <c r="C766" s="82">
        <v>36</v>
      </c>
      <c r="D766" s="73" t="s">
        <v>924</v>
      </c>
      <c r="E766" s="70"/>
      <c r="F766" s="70">
        <f>F768</f>
        <v>24000</v>
      </c>
      <c r="G766" s="70">
        <f>G768</f>
        <v>24000</v>
      </c>
      <c r="H766" s="70">
        <f>H768</f>
        <v>24000</v>
      </c>
      <c r="I766" s="70"/>
      <c r="J766" s="72"/>
      <c r="K766" s="72"/>
    </row>
    <row r="767" spans="1:11" ht="14.25">
      <c r="A767" s="73"/>
      <c r="B767" s="101"/>
      <c r="C767" s="82"/>
      <c r="D767" s="73" t="s">
        <v>898</v>
      </c>
      <c r="E767" s="70"/>
      <c r="F767" s="70"/>
      <c r="G767" s="70"/>
      <c r="H767" s="70"/>
      <c r="I767" s="70"/>
      <c r="J767" s="72"/>
      <c r="K767" s="72"/>
    </row>
    <row r="768" spans="1:11" ht="14.25">
      <c r="A768" s="73"/>
      <c r="B768" s="101"/>
      <c r="C768" s="82">
        <v>363</v>
      </c>
      <c r="D768" s="73" t="s">
        <v>935</v>
      </c>
      <c r="E768" s="70"/>
      <c r="F768" s="70">
        <v>24000</v>
      </c>
      <c r="G768" s="70">
        <v>24000</v>
      </c>
      <c r="H768" s="70">
        <v>24000</v>
      </c>
      <c r="I768" s="70"/>
      <c r="J768" s="72"/>
      <c r="K768" s="72"/>
    </row>
    <row r="769" spans="1:11" ht="14.25">
      <c r="A769" s="74"/>
      <c r="B769" s="101"/>
      <c r="C769" s="81"/>
      <c r="D769" s="74"/>
      <c r="E769" s="69"/>
      <c r="F769" s="69"/>
      <c r="G769" s="69"/>
      <c r="H769" s="69"/>
      <c r="I769" s="69"/>
      <c r="J769" s="72"/>
      <c r="K769" s="72"/>
    </row>
    <row r="770" spans="5:11" ht="14.25">
      <c r="E770" s="44"/>
      <c r="F770" s="44"/>
      <c r="G770" s="44"/>
      <c r="H770" s="44"/>
      <c r="I770" s="44"/>
      <c r="J770" s="72"/>
      <c r="K770" s="72"/>
    </row>
    <row r="771" spans="1:11" s="2" customFormat="1" ht="15">
      <c r="A771" s="59"/>
      <c r="B771" s="12"/>
      <c r="C771" s="57"/>
      <c r="D771" s="12" t="s">
        <v>193</v>
      </c>
      <c r="E771" s="38"/>
      <c r="F771" s="38">
        <f>F158+F207+F236+F280+F335+F425+F495+F545+F581+F695+F760</f>
        <v>17633182.33</v>
      </c>
      <c r="G771" s="38">
        <f>G158+G207+G236+G280+G335+G425+G495+G545+G581+G695+G760</f>
        <v>17633182.33</v>
      </c>
      <c r="H771" s="38">
        <f>H158+H207+H236+H280+H335+H425+H495+H545+H581+H695+H760</f>
        <v>12599900</v>
      </c>
      <c r="I771" s="38"/>
      <c r="J771" s="72"/>
      <c r="K771" s="72"/>
    </row>
    <row r="772" spans="1:9" s="2" customFormat="1" ht="15">
      <c r="A772" s="59"/>
      <c r="B772" s="12"/>
      <c r="C772" s="57"/>
      <c r="D772" s="12"/>
      <c r="E772" s="12"/>
      <c r="F772" s="12"/>
      <c r="G772" s="12"/>
      <c r="H772" s="12"/>
      <c r="I772" s="38"/>
    </row>
    <row r="773" spans="1:9" s="2" customFormat="1" ht="15">
      <c r="A773" s="59"/>
      <c r="B773" s="12"/>
      <c r="C773" s="57"/>
      <c r="D773" s="12"/>
      <c r="E773" s="12"/>
      <c r="F773" s="11" t="s">
        <v>745</v>
      </c>
      <c r="G773" s="38"/>
      <c r="H773" s="11"/>
      <c r="I773" s="38"/>
    </row>
    <row r="774" spans="1:9" s="2" customFormat="1" ht="15">
      <c r="A774" s="59"/>
      <c r="B774" s="12"/>
      <c r="C774" s="57"/>
      <c r="D774" s="12"/>
      <c r="E774" s="12"/>
      <c r="F774" s="38"/>
      <c r="G774" s="38"/>
      <c r="H774" s="38"/>
      <c r="I774" s="38"/>
    </row>
    <row r="775" spans="1:9" s="2" customFormat="1" ht="15">
      <c r="A775" s="59"/>
      <c r="B775" s="12"/>
      <c r="C775" s="57"/>
      <c r="D775" s="12"/>
      <c r="E775" s="12"/>
      <c r="F775" s="38"/>
      <c r="G775" s="38"/>
      <c r="H775" s="38"/>
      <c r="I775" s="38"/>
    </row>
    <row r="776" spans="1:9" s="2" customFormat="1" ht="15">
      <c r="A776" s="76"/>
      <c r="B776" s="12"/>
      <c r="C776" s="11"/>
      <c r="D776" s="12"/>
      <c r="E776" s="11"/>
      <c r="F776" s="38" t="s">
        <v>547</v>
      </c>
      <c r="G776" s="38"/>
      <c r="H776" s="38"/>
      <c r="I776" s="38"/>
    </row>
    <row r="777" spans="1:9" s="2" customFormat="1" ht="15">
      <c r="A777" s="59"/>
      <c r="B777" s="12"/>
      <c r="C777" s="57"/>
      <c r="D777" s="12"/>
      <c r="E777" s="12"/>
      <c r="F777" s="12"/>
      <c r="G777" s="12"/>
      <c r="H777" s="38"/>
      <c r="I777" s="38"/>
    </row>
    <row r="778" s="126" customFormat="1" ht="15" customHeight="1">
      <c r="A778" s="126" t="s">
        <v>936</v>
      </c>
    </row>
    <row r="779" s="9" customFormat="1" ht="15" customHeight="1"/>
    <row r="780" spans="6:8" s="9" customFormat="1" ht="15" customHeight="1">
      <c r="F780" s="106"/>
      <c r="H780" s="106"/>
    </row>
    <row r="781" s="9" customFormat="1" ht="15" customHeight="1"/>
    <row r="782" spans="1:9" s="2" customFormat="1" ht="15">
      <c r="A782" s="105"/>
      <c r="B782" s="105"/>
      <c r="C782" s="102"/>
      <c r="D782" s="105"/>
      <c r="E782" s="12"/>
      <c r="F782" s="12"/>
      <c r="G782" s="12"/>
      <c r="H782" s="13"/>
      <c r="I782" s="13"/>
    </row>
    <row r="783" s="126" customFormat="1" ht="15" customHeight="1">
      <c r="A783" s="126" t="s">
        <v>755</v>
      </c>
    </row>
    <row r="784" s="126" customFormat="1" ht="15" customHeight="1">
      <c r="A784" s="126" t="s">
        <v>938</v>
      </c>
    </row>
    <row r="785" s="9" customFormat="1" ht="15" customHeight="1">
      <c r="A785" s="9" t="s">
        <v>940</v>
      </c>
    </row>
    <row r="786" s="126" customFormat="1" ht="15" customHeight="1">
      <c r="A786" s="126" t="s">
        <v>939</v>
      </c>
    </row>
    <row r="787" spans="1:11" s="2" customFormat="1" ht="15">
      <c r="A787" s="59"/>
      <c r="B787" s="12"/>
      <c r="C787" s="57"/>
      <c r="D787" s="12"/>
      <c r="E787" s="12"/>
      <c r="F787" s="12"/>
      <c r="G787" s="90" t="s">
        <v>52</v>
      </c>
      <c r="H787" s="90"/>
      <c r="J787" s="90"/>
      <c r="K787" s="90"/>
    </row>
    <row r="788" spans="7:11" ht="15">
      <c r="G788" s="90" t="s">
        <v>759</v>
      </c>
      <c r="H788" s="90"/>
      <c r="I788" s="1"/>
      <c r="J788" s="90"/>
      <c r="K788" s="90"/>
    </row>
    <row r="789" spans="7:10" ht="15">
      <c r="G789" s="90" t="s">
        <v>53</v>
      </c>
      <c r="H789" s="1"/>
      <c r="I789" s="1"/>
      <c r="J789" s="90"/>
    </row>
    <row r="793" ht="9.75" customHeight="1"/>
  </sheetData>
  <sheetProtection/>
  <mergeCells count="10">
    <mergeCell ref="A786:IV786"/>
    <mergeCell ref="A151:IV151"/>
    <mergeCell ref="A778:IV778"/>
    <mergeCell ref="A783:IV783"/>
    <mergeCell ref="A784:IV784"/>
    <mergeCell ref="A1:IV1"/>
    <mergeCell ref="A2:IV2"/>
    <mergeCell ref="A7:IV7"/>
    <mergeCell ref="A125:IV125"/>
    <mergeCell ref="A12:IV12"/>
  </mergeCells>
  <printOptions/>
  <pageMargins left="0.5511811023622047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opcina 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melita</dc:creator>
  <cp:keywords/>
  <dc:description/>
  <cp:lastModifiedBy>TEST</cp:lastModifiedBy>
  <cp:lastPrinted>2010-12-28T10:47:16Z</cp:lastPrinted>
  <dcterms:created xsi:type="dcterms:W3CDTF">2003-02-11T15:53:55Z</dcterms:created>
  <dcterms:modified xsi:type="dcterms:W3CDTF">2010-12-28T11:04:27Z</dcterms:modified>
  <cp:category/>
  <cp:version/>
  <cp:contentType/>
  <cp:contentStatus/>
</cp:coreProperties>
</file>