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Financije i proracun\My Documents\DUBRAVKA 2024\31.12.2024\KONSOLIDIRANI 31.12.2024\"/>
    </mc:Choice>
  </mc:AlternateContent>
  <xr:revisionPtr revIDLastSave="0" documentId="8_{87500652-058A-4FAE-89E0-55C8B010998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F307" i="9"/>
  <c r="H306" i="9"/>
  <c r="G306" i="9"/>
  <c r="E306" i="9" s="1"/>
  <c r="B306" i="9" s="1"/>
  <c r="F306" i="9"/>
  <c r="H305" i="9"/>
  <c r="E305" i="9" s="1"/>
  <c r="B305" i="9" s="1"/>
  <c r="G305" i="9"/>
  <c r="F305" i="9"/>
  <c r="H304" i="9"/>
  <c r="G304" i="9"/>
  <c r="F304" i="9"/>
  <c r="E304" i="9"/>
  <c r="B304" i="9" s="1"/>
  <c r="H303" i="9"/>
  <c r="G303" i="9"/>
  <c r="F303" i="9"/>
  <c r="H302" i="9"/>
  <c r="G302" i="9"/>
  <c r="E302" i="9" s="1"/>
  <c r="B302" i="9" s="1"/>
  <c r="F302" i="9"/>
  <c r="H301" i="9"/>
  <c r="E301" i="9" s="1"/>
  <c r="B301" i="9" s="1"/>
  <c r="G301" i="9"/>
  <c r="F301" i="9"/>
  <c r="H300" i="9"/>
  <c r="G300" i="9"/>
  <c r="E300" i="9" s="1"/>
  <c r="B300" i="9" s="1"/>
  <c r="F300" i="9"/>
  <c r="H299" i="9"/>
  <c r="G299" i="9"/>
  <c r="E299" i="9" s="1"/>
  <c r="F299" i="9"/>
  <c r="H298" i="9"/>
  <c r="G298" i="9"/>
  <c r="F298" i="9"/>
  <c r="H297" i="9"/>
  <c r="E297" i="9" s="1"/>
  <c r="B297" i="9" s="1"/>
  <c r="G297" i="9"/>
  <c r="F297" i="9"/>
  <c r="H296" i="9"/>
  <c r="E296" i="9" s="1"/>
  <c r="B296" i="9" s="1"/>
  <c r="G296" i="9"/>
  <c r="F296" i="9"/>
  <c r="H295" i="9"/>
  <c r="G295" i="9"/>
  <c r="E295" i="9" s="1"/>
  <c r="F295" i="9"/>
  <c r="H294" i="9"/>
  <c r="G294" i="9"/>
  <c r="F294" i="9"/>
  <c r="H293" i="9"/>
  <c r="G293" i="9"/>
  <c r="F293" i="9"/>
  <c r="H292" i="9"/>
  <c r="G292" i="9"/>
  <c r="F292" i="9"/>
  <c r="E292" i="9"/>
  <c r="B292" i="9" s="1"/>
  <c r="F291" i="9"/>
  <c r="F290" i="9"/>
  <c r="H289" i="9"/>
  <c r="G289" i="9"/>
  <c r="E289" i="9" s="1"/>
  <c r="F289" i="9"/>
  <c r="B289" i="9"/>
  <c r="H288" i="9"/>
  <c r="G288" i="9"/>
  <c r="F288" i="9"/>
  <c r="E288" i="9"/>
  <c r="B288" i="9" s="1"/>
  <c r="H287" i="9"/>
  <c r="G287" i="9"/>
  <c r="E287" i="9" s="1"/>
  <c r="B287" i="9" s="1"/>
  <c r="F287" i="9"/>
  <c r="H286" i="9"/>
  <c r="G286" i="9"/>
  <c r="F286" i="9"/>
  <c r="F285" i="9"/>
  <c r="H284" i="9"/>
  <c r="G284" i="9"/>
  <c r="F284" i="9"/>
  <c r="H283" i="9"/>
  <c r="G283" i="9"/>
  <c r="F283" i="9"/>
  <c r="E283" i="9"/>
  <c r="B283" i="9" s="1"/>
  <c r="H282" i="9"/>
  <c r="G282" i="9"/>
  <c r="F282" i="9"/>
  <c r="E282" i="9"/>
  <c r="F281" i="9"/>
  <c r="F280" i="9"/>
  <c r="F279" i="9"/>
  <c r="F277" i="9" s="1"/>
  <c r="F278" i="9"/>
  <c r="F276" i="9"/>
  <c r="L275" i="9"/>
  <c r="F275" i="9" s="1"/>
  <c r="H275" i="9"/>
  <c r="F274" i="9"/>
  <c r="I273" i="9"/>
  <c r="H273" i="9"/>
  <c r="E273" i="9" s="1"/>
  <c r="B273" i="9" s="1"/>
  <c r="F273" i="9"/>
  <c r="E272" i="9"/>
  <c r="M271" i="9"/>
  <c r="L271" i="9"/>
  <c r="F271" i="9" s="1"/>
  <c r="E271" i="9"/>
  <c r="B271" i="9" s="1"/>
  <c r="M270" i="9"/>
  <c r="L270" i="9"/>
  <c r="F270" i="9" s="1"/>
  <c r="E270" i="9"/>
  <c r="B270" i="9"/>
  <c r="M269" i="9"/>
  <c r="L269" i="9"/>
  <c r="F269" i="9" s="1"/>
  <c r="E269" i="9"/>
  <c r="M268" i="9"/>
  <c r="L268" i="9"/>
  <c r="F268" i="9"/>
  <c r="E268" i="9"/>
  <c r="M267" i="9"/>
  <c r="L267" i="9"/>
  <c r="F267" i="9" s="1"/>
  <c r="E267" i="9"/>
  <c r="B267" i="9" s="1"/>
  <c r="M266" i="9"/>
  <c r="L266" i="9"/>
  <c r="F266" i="9" s="1"/>
  <c r="B266" i="9" s="1"/>
  <c r="E266" i="9"/>
  <c r="M265" i="9"/>
  <c r="L265" i="9"/>
  <c r="F265" i="9" s="1"/>
  <c r="E265" i="9"/>
  <c r="M264" i="9"/>
  <c r="L264" i="9"/>
  <c r="F264" i="9"/>
  <c r="E264" i="9"/>
  <c r="M263" i="9"/>
  <c r="L263" i="9"/>
  <c r="F263" i="9" s="1"/>
  <c r="E263" i="9"/>
  <c r="B263" i="9" s="1"/>
  <c r="M262" i="9"/>
  <c r="L262" i="9"/>
  <c r="F262" i="9" s="1"/>
  <c r="E262" i="9"/>
  <c r="B262" i="9"/>
  <c r="M261" i="9"/>
  <c r="L261" i="9"/>
  <c r="F261" i="9" s="1"/>
  <c r="E261" i="9"/>
  <c r="M260" i="9"/>
  <c r="L260" i="9"/>
  <c r="F260" i="9"/>
  <c r="E260" i="9"/>
  <c r="M259" i="9"/>
  <c r="L259" i="9"/>
  <c r="F259" i="9" s="1"/>
  <c r="B259" i="9" s="1"/>
  <c r="E259" i="9"/>
  <c r="M258" i="9"/>
  <c r="L258" i="9"/>
  <c r="F258" i="9" s="1"/>
  <c r="B258" i="9" s="1"/>
  <c r="E258" i="9"/>
  <c r="M257" i="9"/>
  <c r="L257" i="9"/>
  <c r="F257" i="9"/>
  <c r="E257" i="9"/>
  <c r="B257" i="9" s="1"/>
  <c r="M256" i="9"/>
  <c r="L256" i="9"/>
  <c r="F256" i="9"/>
  <c r="B256" i="9" s="1"/>
  <c r="E256" i="9"/>
  <c r="M255" i="9"/>
  <c r="L255" i="9"/>
  <c r="F255" i="9" s="1"/>
  <c r="B255" i="9" s="1"/>
  <c r="E255" i="9"/>
  <c r="M254" i="9"/>
  <c r="L254" i="9"/>
  <c r="E254" i="9"/>
  <c r="M253" i="9"/>
  <c r="L253" i="9"/>
  <c r="F253" i="9"/>
  <c r="E253" i="9"/>
  <c r="B253" i="9" s="1"/>
  <c r="M252" i="9"/>
  <c r="L252" i="9"/>
  <c r="F252" i="9"/>
  <c r="B252" i="9" s="1"/>
  <c r="E252" i="9"/>
  <c r="M251" i="9"/>
  <c r="L251" i="9"/>
  <c r="F251" i="9" s="1"/>
  <c r="B251" i="9" s="1"/>
  <c r="E251" i="9"/>
  <c r="M250" i="9"/>
  <c r="L250" i="9"/>
  <c r="F250" i="9" s="1"/>
  <c r="E250" i="9"/>
  <c r="B250" i="9"/>
  <c r="M249" i="9"/>
  <c r="L249" i="9"/>
  <c r="F249" i="9"/>
  <c r="E249" i="9"/>
  <c r="B249" i="9" s="1"/>
  <c r="M248" i="9"/>
  <c r="L248" i="9"/>
  <c r="F248" i="9"/>
  <c r="B248" i="9" s="1"/>
  <c r="E248" i="9"/>
  <c r="M247" i="9"/>
  <c r="L247" i="9"/>
  <c r="F247" i="9" s="1"/>
  <c r="B247" i="9" s="1"/>
  <c r="E247" i="9"/>
  <c r="M246" i="9"/>
  <c r="L246" i="9"/>
  <c r="E246" i="9"/>
  <c r="M245" i="9"/>
  <c r="L245" i="9"/>
  <c r="F245" i="9"/>
  <c r="E245" i="9"/>
  <c r="B245" i="9" s="1"/>
  <c r="M244" i="9"/>
  <c r="L244" i="9"/>
  <c r="F244" i="9"/>
  <c r="E244" i="9"/>
  <c r="M243" i="9"/>
  <c r="L243" i="9"/>
  <c r="F243" i="9" s="1"/>
  <c r="B243" i="9" s="1"/>
  <c r="E243" i="9"/>
  <c r="M242" i="9"/>
  <c r="L242" i="9"/>
  <c r="F242" i="9" s="1"/>
  <c r="B242" i="9" s="1"/>
  <c r="E242" i="9"/>
  <c r="M241" i="9"/>
  <c r="F241" i="9" s="1"/>
  <c r="L241" i="9"/>
  <c r="E241" i="9"/>
  <c r="B241" i="9" s="1"/>
  <c r="M240" i="9"/>
  <c r="L240" i="9"/>
  <c r="F240" i="9"/>
  <c r="E240" i="9"/>
  <c r="M239" i="9"/>
  <c r="L239" i="9"/>
  <c r="F239" i="9" s="1"/>
  <c r="E239" i="9"/>
  <c r="B239" i="9" s="1"/>
  <c r="M238" i="9"/>
  <c r="L238" i="9"/>
  <c r="E238" i="9"/>
  <c r="M237" i="9"/>
  <c r="L237" i="9"/>
  <c r="F237" i="9" s="1"/>
  <c r="E237" i="9"/>
  <c r="M236" i="9"/>
  <c r="L236" i="9"/>
  <c r="F236" i="9"/>
  <c r="E236" i="9"/>
  <c r="M235" i="9"/>
  <c r="L235" i="9"/>
  <c r="F235" i="9" s="1"/>
  <c r="E235" i="9"/>
  <c r="M234" i="9"/>
  <c r="L234" i="9"/>
  <c r="F234" i="9" s="1"/>
  <c r="B234" i="9" s="1"/>
  <c r="E234" i="9"/>
  <c r="M233" i="9"/>
  <c r="L233" i="9"/>
  <c r="F233" i="9" s="1"/>
  <c r="E233" i="9"/>
  <c r="M232" i="9"/>
  <c r="L232" i="9"/>
  <c r="F232" i="9"/>
  <c r="E232" i="9"/>
  <c r="M231" i="9"/>
  <c r="L231" i="9"/>
  <c r="F231" i="9" s="1"/>
  <c r="B231" i="9" s="1"/>
  <c r="E231" i="9"/>
  <c r="M230" i="9"/>
  <c r="L230" i="9"/>
  <c r="E230" i="9"/>
  <c r="M229" i="9"/>
  <c r="L229" i="9"/>
  <c r="F229" i="9" s="1"/>
  <c r="E229" i="9"/>
  <c r="B229" i="9" s="1"/>
  <c r="M228" i="9"/>
  <c r="L228" i="9"/>
  <c r="F228" i="9"/>
  <c r="E228" i="9"/>
  <c r="B228" i="9" s="1"/>
  <c r="M227" i="9"/>
  <c r="L227" i="9"/>
  <c r="F227" i="9" s="1"/>
  <c r="E227" i="9"/>
  <c r="M226" i="9"/>
  <c r="L226" i="9"/>
  <c r="F226" i="9" s="1"/>
  <c r="B226" i="9" s="1"/>
  <c r="E226" i="9"/>
  <c r="M225" i="9"/>
  <c r="L225" i="9"/>
  <c r="F225" i="9" s="1"/>
  <c r="E225" i="9"/>
  <c r="M224" i="9"/>
  <c r="L224" i="9"/>
  <c r="F224" i="9"/>
  <c r="E224" i="9"/>
  <c r="M223" i="9"/>
  <c r="L223" i="9"/>
  <c r="F223" i="9" s="1"/>
  <c r="E223" i="9"/>
  <c r="B223" i="9" s="1"/>
  <c r="M222" i="9"/>
  <c r="L222" i="9"/>
  <c r="E222" i="9"/>
  <c r="M221" i="9"/>
  <c r="L221" i="9"/>
  <c r="F221" i="9" s="1"/>
  <c r="E221" i="9"/>
  <c r="B221" i="9" s="1"/>
  <c r="M220" i="9"/>
  <c r="L220" i="9"/>
  <c r="F220" i="9"/>
  <c r="E220" i="9"/>
  <c r="B220" i="9" s="1"/>
  <c r="M219" i="9"/>
  <c r="L219" i="9"/>
  <c r="F219" i="9" s="1"/>
  <c r="E219" i="9"/>
  <c r="M218" i="9"/>
  <c r="L218" i="9"/>
  <c r="F218" i="9" s="1"/>
  <c r="B218" i="9" s="1"/>
  <c r="E218" i="9"/>
  <c r="M217" i="9"/>
  <c r="L217" i="9"/>
  <c r="E217" i="9"/>
  <c r="M216" i="9"/>
  <c r="L216" i="9"/>
  <c r="F216" i="9"/>
  <c r="E216" i="9"/>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B158" i="9" s="1"/>
  <c r="F158" i="9"/>
  <c r="H157" i="9"/>
  <c r="G157" i="9"/>
  <c r="F157" i="9"/>
  <c r="H156" i="9"/>
  <c r="G156" i="9"/>
  <c r="F156" i="9"/>
  <c r="E156" i="9"/>
  <c r="B156" i="9" s="1"/>
  <c r="H155" i="9"/>
  <c r="G155" i="9"/>
  <c r="F155" i="9"/>
  <c r="E155" i="9"/>
  <c r="H154" i="9"/>
  <c r="G154" i="9"/>
  <c r="E154" i="9" s="1"/>
  <c r="B154" i="9" s="1"/>
  <c r="F154" i="9"/>
  <c r="H153" i="9"/>
  <c r="G153" i="9"/>
  <c r="E153" i="9" s="1"/>
  <c r="F153" i="9"/>
  <c r="B153" i="9"/>
  <c r="H152" i="9"/>
  <c r="G152" i="9"/>
  <c r="F152" i="9"/>
  <c r="E152" i="9"/>
  <c r="B152" i="9" s="1"/>
  <c r="H151" i="9"/>
  <c r="G151" i="9"/>
  <c r="F151" i="9"/>
  <c r="E151" i="9"/>
  <c r="B151" i="9" s="1"/>
  <c r="H150" i="9"/>
  <c r="G150" i="9"/>
  <c r="E150" i="9" s="1"/>
  <c r="B150" i="9" s="1"/>
  <c r="F150" i="9"/>
  <c r="H149" i="9"/>
  <c r="G149" i="9"/>
  <c r="F149" i="9"/>
  <c r="H148" i="9"/>
  <c r="G148" i="9"/>
  <c r="F148" i="9"/>
  <c r="E148" i="9"/>
  <c r="B148" i="9" s="1"/>
  <c r="H147" i="9"/>
  <c r="G147" i="9"/>
  <c r="F147" i="9"/>
  <c r="E147" i="9"/>
  <c r="B147" i="9" s="1"/>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F137" i="9"/>
  <c r="H136" i="9"/>
  <c r="G136" i="9"/>
  <c r="F136" i="9"/>
  <c r="E136" i="9"/>
  <c r="B136" i="9" s="1"/>
  <c r="H135" i="9"/>
  <c r="G135" i="9"/>
  <c r="F135" i="9"/>
  <c r="E135" i="9"/>
  <c r="H134" i="9"/>
  <c r="G134" i="9"/>
  <c r="E134" i="9" s="1"/>
  <c r="B134" i="9" s="1"/>
  <c r="F134" i="9"/>
  <c r="H133" i="9"/>
  <c r="G133" i="9"/>
  <c r="E133" i="9" s="1"/>
  <c r="F133" i="9"/>
  <c r="B133" i="9"/>
  <c r="H132" i="9"/>
  <c r="G132" i="9"/>
  <c r="F132" i="9"/>
  <c r="E132" i="9"/>
  <c r="B132" i="9" s="1"/>
  <c r="H131" i="9"/>
  <c r="G131" i="9"/>
  <c r="F131" i="9"/>
  <c r="E131" i="9"/>
  <c r="B131" i="9" s="1"/>
  <c r="H130" i="9"/>
  <c r="G130" i="9"/>
  <c r="E130" i="9" s="1"/>
  <c r="F130" i="9"/>
  <c r="H129" i="9"/>
  <c r="G129" i="9"/>
  <c r="F129" i="9"/>
  <c r="H128" i="9"/>
  <c r="E128" i="9" s="1"/>
  <c r="B128" i="9" s="1"/>
  <c r="G128" i="9"/>
  <c r="F128" i="9"/>
  <c r="H127" i="9"/>
  <c r="G127" i="9"/>
  <c r="F127" i="9"/>
  <c r="E127" i="9"/>
  <c r="B127" i="9" s="1"/>
  <c r="H126" i="9"/>
  <c r="G126" i="9"/>
  <c r="E126" i="9" s="1"/>
  <c r="B126" i="9" s="1"/>
  <c r="F126" i="9"/>
  <c r="H125" i="9"/>
  <c r="G125" i="9"/>
  <c r="F125" i="9"/>
  <c r="H124" i="9"/>
  <c r="E124" i="9" s="1"/>
  <c r="B124" i="9" s="1"/>
  <c r="G124" i="9"/>
  <c r="F124" i="9"/>
  <c r="H123" i="9"/>
  <c r="G123" i="9"/>
  <c r="F123" i="9"/>
  <c r="E123" i="9"/>
  <c r="B123" i="9" s="1"/>
  <c r="H122" i="9"/>
  <c r="G122" i="9"/>
  <c r="E122" i="9" s="1"/>
  <c r="B122" i="9" s="1"/>
  <c r="F122" i="9"/>
  <c r="H121" i="9"/>
  <c r="G121" i="9"/>
  <c r="F121" i="9"/>
  <c r="H120" i="9"/>
  <c r="E120" i="9" s="1"/>
  <c r="B120" i="9" s="1"/>
  <c r="G120" i="9"/>
  <c r="F120" i="9"/>
  <c r="H119" i="9"/>
  <c r="G119" i="9"/>
  <c r="F119" i="9"/>
  <c r="E119" i="9"/>
  <c r="B119" i="9" s="1"/>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G47" i="9"/>
  <c r="E47" i="9" s="1"/>
  <c r="B47" i="9" s="1"/>
  <c r="F47" i="9"/>
  <c r="H46" i="9"/>
  <c r="G46" i="9"/>
  <c r="F46" i="9"/>
  <c r="E46" i="9"/>
  <c r="B46" i="9" s="1"/>
  <c r="H45" i="9"/>
  <c r="G45" i="9"/>
  <c r="F45" i="9"/>
  <c r="E45" i="9"/>
  <c r="B45" i="9" s="1"/>
  <c r="H44" i="9"/>
  <c r="G44" i="9"/>
  <c r="E44" i="9" s="1"/>
  <c r="B44" i="9" s="1"/>
  <c r="F44" i="9"/>
  <c r="H43" i="9"/>
  <c r="G43" i="9"/>
  <c r="E43" i="9" s="1"/>
  <c r="B43" i="9" s="1"/>
  <c r="F43" i="9"/>
  <c r="H42" i="9"/>
  <c r="G42" i="9"/>
  <c r="F42" i="9"/>
  <c r="E42" i="9"/>
  <c r="B42" i="9" s="1"/>
  <c r="H41" i="9"/>
  <c r="G41" i="9"/>
  <c r="F41" i="9"/>
  <c r="E41" i="9"/>
  <c r="B41" i="9" s="1"/>
  <c r="H40" i="9"/>
  <c r="G40" i="9"/>
  <c r="E40" i="9" s="1"/>
  <c r="B40" i="9" s="1"/>
  <c r="F40" i="9"/>
  <c r="H39" i="9"/>
  <c r="G39" i="9"/>
  <c r="F39" i="9"/>
  <c r="E39" i="9"/>
  <c r="B39" i="9"/>
  <c r="H38" i="9"/>
  <c r="G38" i="9"/>
  <c r="F38" i="9"/>
  <c r="E38" i="9"/>
  <c r="B38" i="9" s="1"/>
  <c r="H37" i="9"/>
  <c r="G37" i="9"/>
  <c r="E37" i="9" s="1"/>
  <c r="B37" i="9" s="1"/>
  <c r="F37" i="9"/>
  <c r="H36" i="9"/>
  <c r="G36" i="9"/>
  <c r="E36" i="9" s="1"/>
  <c r="B36" i="9" s="1"/>
  <c r="F36" i="9"/>
  <c r="H35" i="9"/>
  <c r="G35" i="9"/>
  <c r="E35" i="9" s="1"/>
  <c r="B35" i="9" s="1"/>
  <c r="F35" i="9"/>
  <c r="H34" i="9"/>
  <c r="G34" i="9"/>
  <c r="F34" i="9"/>
  <c r="E34" i="9"/>
  <c r="B34" i="9"/>
  <c r="H33" i="9"/>
  <c r="G33" i="9"/>
  <c r="F33" i="9"/>
  <c r="H32" i="9"/>
  <c r="G32" i="9"/>
  <c r="E32" i="9" s="1"/>
  <c r="B32" i="9" s="1"/>
  <c r="F32" i="9"/>
  <c r="H31" i="9"/>
  <c r="G31" i="9"/>
  <c r="F31" i="9"/>
  <c r="E31" i="9"/>
  <c r="B31" i="9" s="1"/>
  <c r="H30" i="9"/>
  <c r="G30" i="9"/>
  <c r="E30" i="9" s="1"/>
  <c r="B30" i="9" s="1"/>
  <c r="F30" i="9"/>
  <c r="H29" i="9"/>
  <c r="G29" i="9"/>
  <c r="E29" i="9" s="1"/>
  <c r="B29" i="9" s="1"/>
  <c r="F29" i="9"/>
  <c r="H28" i="9"/>
  <c r="G28" i="9"/>
  <c r="F28" i="9"/>
  <c r="E28" i="9"/>
  <c r="B28" i="9" s="1"/>
  <c r="H27" i="9"/>
  <c r="G27" i="9"/>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E275" i="9" s="1"/>
  <c r="B275" i="9" s="1"/>
  <c r="I3" i="9"/>
  <c r="G191" i="9" s="1"/>
  <c r="E191" i="9" s="1"/>
  <c r="B191" i="9" s="1"/>
  <c r="H3" i="9"/>
  <c r="G3" i="9"/>
  <c r="D101" i="8"/>
  <c r="D95" i="8"/>
  <c r="D90" i="8"/>
  <c r="D85" i="8"/>
  <c r="D80" i="8"/>
  <c r="D75" i="8"/>
  <c r="D70" i="8"/>
  <c r="D65" i="8"/>
  <c r="D60" i="8"/>
  <c r="D55" i="8"/>
  <c r="D50" i="8"/>
  <c r="D44" i="8"/>
  <c r="D36" i="8"/>
  <c r="D26" i="8"/>
  <c r="D24" i="8" s="1"/>
  <c r="D18" i="8"/>
  <c r="D8" i="8"/>
  <c r="D6" i="8"/>
  <c r="E44" i="7"/>
  <c r="D44" i="7"/>
  <c r="E39" i="7"/>
  <c r="D39" i="7"/>
  <c r="D38" i="7" s="1"/>
  <c r="H31" i="3" s="1"/>
  <c r="E38" i="7"/>
  <c r="E30" i="7"/>
  <c r="D30" i="7"/>
  <c r="E23" i="7"/>
  <c r="E22" i="7" s="1"/>
  <c r="I30" i="3" s="1"/>
  <c r="D23" i="7"/>
  <c r="D22" i="7"/>
  <c r="E14" i="7"/>
  <c r="D14" i="7"/>
  <c r="E7" i="7"/>
  <c r="D7" i="7"/>
  <c r="D6" i="7" s="1"/>
  <c r="E6" i="7"/>
  <c r="D5" i="7"/>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412" i="1" s="1"/>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E35" i="6" s="1"/>
  <c r="I25" i="3"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8" i="5" s="1"/>
  <c r="F257" i="5"/>
  <c r="F256" i="5"/>
  <c r="F255" i="5"/>
  <c r="F254" i="5"/>
  <c r="F253" i="5"/>
  <c r="F252" i="5"/>
  <c r="F251" i="5"/>
  <c r="F250" i="5"/>
  <c r="E250" i="5"/>
  <c r="D250" i="5"/>
  <c r="F249" i="5"/>
  <c r="F248" i="5"/>
  <c r="F247" i="5"/>
  <c r="E246" i="5"/>
  <c r="E245" i="5" s="1"/>
  <c r="D246" i="5"/>
  <c r="F246" i="5" s="1"/>
  <c r="F244" i="5"/>
  <c r="F243" i="5"/>
  <c r="E242" i="5"/>
  <c r="D242" i="5"/>
  <c r="F241" i="5"/>
  <c r="F240" i="5"/>
  <c r="F239"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E190" i="5" s="1"/>
  <c r="D191" i="5"/>
  <c r="F189" i="5"/>
  <c r="F188" i="5"/>
  <c r="F187" i="5"/>
  <c r="F186" i="5"/>
  <c r="F185" i="5"/>
  <c r="F184" i="5"/>
  <c r="F183" i="5"/>
  <c r="F182" i="5"/>
  <c r="F181" i="5"/>
  <c r="E180" i="5"/>
  <c r="D180" i="5"/>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990" i="1"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1" i="1"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09" i="1"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F418" i="4"/>
  <c r="E418" i="4"/>
  <c r="D418" i="4"/>
  <c r="E417" i="4"/>
  <c r="E644" i="4" s="1"/>
  <c r="D417" i="4"/>
  <c r="F417" i="4" s="1"/>
  <c r="E416" i="4"/>
  <c r="D416" i="4"/>
  <c r="F411" i="4"/>
  <c r="F410" i="4"/>
  <c r="F409" i="4"/>
  <c r="F406" i="4"/>
  <c r="F405" i="4"/>
  <c r="F404" i="4"/>
  <c r="F403" i="4"/>
  <c r="E402" i="4"/>
  <c r="D402" i="4"/>
  <c r="F402" i="4" s="1"/>
  <c r="F401" i="4"/>
  <c r="E400" i="4"/>
  <c r="D400" i="4"/>
  <c r="F400" i="4" s="1"/>
  <c r="F399" i="4"/>
  <c r="F398" i="4"/>
  <c r="F397" i="4"/>
  <c r="E397" i="4"/>
  <c r="E396" i="4" s="1"/>
  <c r="D391" i="1" s="1"/>
  <c r="H391" i="1"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E351" i="4" s="1"/>
  <c r="D356" i="4"/>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F268" i="4" s="1"/>
  <c r="D268" i="4"/>
  <c r="F267" i="4"/>
  <c r="F266" i="4"/>
  <c r="F265" i="4"/>
  <c r="E264" i="4"/>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F210"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F164" i="4"/>
  <c r="E164" i="4"/>
  <c r="D164" i="4"/>
  <c r="D163" i="4" s="1"/>
  <c r="F163" i="4" s="1"/>
  <c r="E163" i="4"/>
  <c r="F162" i="4"/>
  <c r="F161" i="4"/>
  <c r="F160" i="4"/>
  <c r="E159" i="4"/>
  <c r="D159" i="4"/>
  <c r="F159" i="4" s="1"/>
  <c r="F158" i="4"/>
  <c r="F157" i="4"/>
  <c r="F156" i="4"/>
  <c r="F155" i="4"/>
  <c r="F154" i="4"/>
  <c r="E153" i="4"/>
  <c r="E152" i="4" s="1"/>
  <c r="D153" i="4"/>
  <c r="F153" i="4" s="1"/>
  <c r="D152" i="4"/>
  <c r="F150" i="4"/>
  <c r="F149" i="4"/>
  <c r="F148" i="4"/>
  <c r="F147" i="4"/>
  <c r="F146" i="4"/>
  <c r="F145" i="4"/>
  <c r="F144" i="4"/>
  <c r="F143" i="4"/>
  <c r="F142" i="4"/>
  <c r="F141" i="4"/>
  <c r="F140" i="4"/>
  <c r="E140" i="4"/>
  <c r="D140" i="4"/>
  <c r="D139" i="4" s="1"/>
  <c r="F139" i="4" s="1"/>
  <c r="E139" i="4"/>
  <c r="F138" i="4"/>
  <c r="F137" i="4"/>
  <c r="F136" i="4"/>
  <c r="F135" i="4"/>
  <c r="E134" i="4"/>
  <c r="D134" i="4"/>
  <c r="F134" i="4" s="1"/>
  <c r="E133" i="4"/>
  <c r="F132" i="4"/>
  <c r="F131" i="4"/>
  <c r="F130" i="4"/>
  <c r="F129" i="4"/>
  <c r="F128" i="4"/>
  <c r="E128" i="4"/>
  <c r="D128" i="4"/>
  <c r="F127" i="4"/>
  <c r="F126" i="4"/>
  <c r="E125" i="4"/>
  <c r="E124" i="4" s="1"/>
  <c r="F124" i="4" s="1"/>
  <c r="D125" i="4"/>
  <c r="F125" i="4" s="1"/>
  <c r="D124" i="4"/>
  <c r="F123" i="4"/>
  <c r="F122" i="4"/>
  <c r="F121" i="4"/>
  <c r="E120" i="4"/>
  <c r="D120" i="4"/>
  <c r="F120" i="4" s="1"/>
  <c r="F119" i="4"/>
  <c r="F118" i="4"/>
  <c r="F117" i="4"/>
  <c r="F116" i="4"/>
  <c r="F115" i="4"/>
  <c r="F114" i="4"/>
  <c r="F113" i="4"/>
  <c r="F112" i="4"/>
  <c r="E112" i="4"/>
  <c r="D112" i="4"/>
  <c r="F111" i="4"/>
  <c r="F110" i="4"/>
  <c r="F109" i="4"/>
  <c r="F108" i="4"/>
  <c r="E107" i="4"/>
  <c r="F107"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F59" i="4" s="1"/>
  <c r="D59" i="4"/>
  <c r="F58" i="4"/>
  <c r="F57" i="4"/>
  <c r="F56" i="4"/>
  <c r="F55" i="4"/>
  <c r="E54" i="4"/>
  <c r="D54" i="4"/>
  <c r="F54" i="4" s="1"/>
  <c r="F53" i="4"/>
  <c r="F52" i="4"/>
  <c r="F51" i="4"/>
  <c r="E51" i="4"/>
  <c r="E50" i="4" s="1"/>
  <c r="D46" i="1" s="1"/>
  <c r="G46" i="1" s="1"/>
  <c r="D51" i="4"/>
  <c r="D50" i="4"/>
  <c r="F49" i="4"/>
  <c r="F48" i="4"/>
  <c r="F47" i="4"/>
  <c r="F46" i="4"/>
  <c r="E45" i="4"/>
  <c r="E44" i="4" s="1"/>
  <c r="D45" i="4"/>
  <c r="F45" i="4" s="1"/>
  <c r="F44" i="4"/>
  <c r="D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E7" i="4"/>
  <c r="I36" i="3"/>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H1580" i="1"/>
  <c r="G1580" i="1"/>
  <c r="C1580" i="1"/>
  <c r="C1579" i="1"/>
  <c r="H1579" i="1" s="1"/>
  <c r="C1578" i="1"/>
  <c r="H1577" i="1"/>
  <c r="C1577" i="1"/>
  <c r="G1577" i="1" s="1"/>
  <c r="H1576" i="1"/>
  <c r="G1576" i="1"/>
  <c r="C1576" i="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G1537" i="1"/>
  <c r="C1537" i="1"/>
  <c r="H1536" i="1"/>
  <c r="G1536" i="1"/>
  <c r="C1536" i="1"/>
  <c r="C1535" i="1"/>
  <c r="C1534" i="1"/>
  <c r="H1533" i="1"/>
  <c r="G1533" i="1"/>
  <c r="C1533" i="1"/>
  <c r="H1532" i="1"/>
  <c r="G1532" i="1"/>
  <c r="C1532" i="1"/>
  <c r="G1531" i="1"/>
  <c r="C1531" i="1"/>
  <c r="H1531" i="1" s="1"/>
  <c r="C1530" i="1"/>
  <c r="H1529" i="1"/>
  <c r="G1529" i="1"/>
  <c r="C1529" i="1"/>
  <c r="H1528" i="1"/>
  <c r="G1528" i="1"/>
  <c r="C1528" i="1"/>
  <c r="C1527" i="1"/>
  <c r="H1527" i="1" s="1"/>
  <c r="C1526" i="1"/>
  <c r="H1525" i="1"/>
  <c r="G1525" i="1"/>
  <c r="C1525" i="1"/>
  <c r="C1523" i="1"/>
  <c r="H1523" i="1" s="1"/>
  <c r="C1522" i="1"/>
  <c r="H1521" i="1"/>
  <c r="G1521" i="1"/>
  <c r="C1521" i="1"/>
  <c r="H1520" i="1"/>
  <c r="G1520" i="1"/>
  <c r="C1520" i="1"/>
  <c r="C1519" i="1"/>
  <c r="H1519" i="1" s="1"/>
  <c r="H1516" i="1"/>
  <c r="G1516" i="1"/>
  <c r="C1516" i="1"/>
  <c r="C1515" i="1"/>
  <c r="H1515" i="1" s="1"/>
  <c r="C1514" i="1"/>
  <c r="H1513" i="1"/>
  <c r="G1513" i="1"/>
  <c r="C1513" i="1"/>
  <c r="H1512" i="1"/>
  <c r="G1512" i="1"/>
  <c r="C1512" i="1"/>
  <c r="C1511" i="1"/>
  <c r="H1511" i="1" s="1"/>
  <c r="C1510" i="1"/>
  <c r="H1509" i="1"/>
  <c r="G1509" i="1"/>
  <c r="C1509" i="1"/>
  <c r="H1508" i="1"/>
  <c r="G1508" i="1"/>
  <c r="C1508" i="1"/>
  <c r="C1507" i="1"/>
  <c r="C1506" i="1"/>
  <c r="H1505" i="1"/>
  <c r="G1505" i="1"/>
  <c r="C1505" i="1"/>
  <c r="H1504" i="1"/>
  <c r="G1504" i="1"/>
  <c r="C1504" i="1"/>
  <c r="G1503" i="1"/>
  <c r="C1503" i="1"/>
  <c r="H1503" i="1" s="1"/>
  <c r="C1502" i="1"/>
  <c r="H1500" i="1"/>
  <c r="G1500" i="1"/>
  <c r="C1500" i="1"/>
  <c r="C1499" i="1"/>
  <c r="C1498" i="1"/>
  <c r="H1497" i="1"/>
  <c r="G1497" i="1"/>
  <c r="C1497" i="1"/>
  <c r="H1496" i="1"/>
  <c r="G1496" i="1"/>
  <c r="C1496" i="1"/>
  <c r="G1495" i="1"/>
  <c r="C1495" i="1"/>
  <c r="H1495" i="1" s="1"/>
  <c r="C1494" i="1"/>
  <c r="H1493" i="1"/>
  <c r="G1493" i="1"/>
  <c r="C1493" i="1"/>
  <c r="H1492" i="1"/>
  <c r="G1492" i="1"/>
  <c r="C1492" i="1"/>
  <c r="C1491" i="1"/>
  <c r="H1491" i="1" s="1"/>
  <c r="C1490" i="1"/>
  <c r="H1489" i="1"/>
  <c r="G1489" i="1"/>
  <c r="C1489" i="1"/>
  <c r="H1488" i="1"/>
  <c r="G1488" i="1"/>
  <c r="C1488" i="1"/>
  <c r="C1487" i="1"/>
  <c r="H1487" i="1" s="1"/>
  <c r="C1486" i="1"/>
  <c r="H1485" i="1"/>
  <c r="G1485" i="1"/>
  <c r="C1485" i="1"/>
  <c r="H1484" i="1"/>
  <c r="G1484" i="1"/>
  <c r="C1484" i="1"/>
  <c r="C1483" i="1"/>
  <c r="C1482" i="1"/>
  <c r="H1480" i="1"/>
  <c r="G1480" i="1"/>
  <c r="C1480" i="1"/>
  <c r="H1479" i="1"/>
  <c r="D1479" i="1"/>
  <c r="C1479" i="1"/>
  <c r="D1478" i="1"/>
  <c r="C1478" i="1"/>
  <c r="H1477" i="1"/>
  <c r="D1477" i="1"/>
  <c r="C1477" i="1"/>
  <c r="D1476" i="1"/>
  <c r="C1476" i="1"/>
  <c r="D1475" i="1"/>
  <c r="G1475" i="1" s="1"/>
  <c r="C1475" i="1"/>
  <c r="H1475" i="1" s="1"/>
  <c r="D1474" i="1"/>
  <c r="C1474" i="1"/>
  <c r="D1473" i="1"/>
  <c r="J1473" i="1" s="1"/>
  <c r="C1473" i="1"/>
  <c r="H1473" i="1" s="1"/>
  <c r="D1472" i="1"/>
  <c r="C1472" i="1"/>
  <c r="D1471" i="1"/>
  <c r="J1471" i="1" s="1"/>
  <c r="C1471" i="1"/>
  <c r="H1471" i="1" s="1"/>
  <c r="D1470" i="1"/>
  <c r="D1469" i="1"/>
  <c r="D1468" i="1"/>
  <c r="C1468" i="1"/>
  <c r="D1467" i="1"/>
  <c r="J1467" i="1" s="1"/>
  <c r="C1467" i="1"/>
  <c r="H1467" i="1" s="1"/>
  <c r="D1466" i="1"/>
  <c r="C1466" i="1"/>
  <c r="D1465" i="1"/>
  <c r="J1465" i="1" s="1"/>
  <c r="C1465" i="1"/>
  <c r="H1465" i="1" s="1"/>
  <c r="D1464" i="1"/>
  <c r="C1464" i="1"/>
  <c r="D1463" i="1"/>
  <c r="J1463" i="1" s="1"/>
  <c r="C1463" i="1"/>
  <c r="H1463" i="1" s="1"/>
  <c r="D1462" i="1"/>
  <c r="C1462" i="1"/>
  <c r="D1461" i="1"/>
  <c r="C1461" i="1"/>
  <c r="G1461" i="1" s="1"/>
  <c r="J1460" i="1"/>
  <c r="G1460" i="1"/>
  <c r="D1460" i="1"/>
  <c r="C1460" i="1"/>
  <c r="H1460" i="1" s="1"/>
  <c r="D1459" i="1"/>
  <c r="C1459" i="1"/>
  <c r="J1458" i="1"/>
  <c r="G1458" i="1"/>
  <c r="D1458" i="1"/>
  <c r="C1458" i="1"/>
  <c r="H1458" i="1" s="1"/>
  <c r="D1457" i="1"/>
  <c r="C1457" i="1"/>
  <c r="J1456" i="1"/>
  <c r="G1456" i="1"/>
  <c r="D1456" i="1"/>
  <c r="C1456" i="1"/>
  <c r="H1456" i="1" s="1"/>
  <c r="D1455" i="1"/>
  <c r="C1455" i="1"/>
  <c r="C1454" i="1"/>
  <c r="C1453" i="1"/>
  <c r="J1452" i="1"/>
  <c r="G1452" i="1"/>
  <c r="D1452" i="1"/>
  <c r="C1452" i="1"/>
  <c r="H1452" i="1" s="1"/>
  <c r="D1451" i="1"/>
  <c r="C1451" i="1"/>
  <c r="J1450" i="1"/>
  <c r="G1450" i="1"/>
  <c r="D1450" i="1"/>
  <c r="C1450" i="1"/>
  <c r="H1450" i="1" s="1"/>
  <c r="D1449" i="1"/>
  <c r="C1449" i="1"/>
  <c r="J1448" i="1"/>
  <c r="G1448" i="1"/>
  <c r="D1448" i="1"/>
  <c r="C1448" i="1"/>
  <c r="H1448" i="1" s="1"/>
  <c r="D1447" i="1"/>
  <c r="C1447" i="1"/>
  <c r="J1446" i="1"/>
  <c r="G1446" i="1"/>
  <c r="D1446" i="1"/>
  <c r="C1446" i="1"/>
  <c r="H1446" i="1" s="1"/>
  <c r="H1445" i="1"/>
  <c r="G1445" i="1"/>
  <c r="D1445" i="1"/>
  <c r="C1445" i="1"/>
  <c r="J1445" i="1" s="1"/>
  <c r="J1444" i="1"/>
  <c r="D1444" i="1"/>
  <c r="C1444" i="1"/>
  <c r="H1443" i="1"/>
  <c r="G1443" i="1"/>
  <c r="D1443" i="1"/>
  <c r="J1443" i="1" s="1"/>
  <c r="C1443" i="1"/>
  <c r="J1442" i="1"/>
  <c r="D1442" i="1"/>
  <c r="C1442" i="1"/>
  <c r="H1441" i="1"/>
  <c r="G1441" i="1"/>
  <c r="D1441" i="1"/>
  <c r="J1441" i="1" s="1"/>
  <c r="C1441" i="1"/>
  <c r="J1440" i="1"/>
  <c r="D1440" i="1"/>
  <c r="C1440" i="1"/>
  <c r="H1439" i="1"/>
  <c r="G1439" i="1"/>
  <c r="D1439" i="1"/>
  <c r="J1439" i="1" s="1"/>
  <c r="C1439" i="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D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D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C412" i="1"/>
  <c r="H412" i="1" s="1"/>
  <c r="D411" i="1"/>
  <c r="C411" i="1"/>
  <c r="H411" i="1" s="1"/>
  <c r="H406" i="1"/>
  <c r="G406" i="1"/>
  <c r="D406" i="1"/>
  <c r="C406" i="1"/>
  <c r="G405" i="1"/>
  <c r="D405" i="1"/>
  <c r="C405" i="1"/>
  <c r="H405" i="1" s="1"/>
  <c r="D404" i="1"/>
  <c r="C404" i="1"/>
  <c r="H404" i="1" s="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G357" i="1"/>
  <c r="D357" i="1"/>
  <c r="H357" i="1" s="1"/>
  <c r="C357" i="1"/>
  <c r="D356" i="1"/>
  <c r="C356" i="1"/>
  <c r="G355" i="1"/>
  <c r="D355" i="1"/>
  <c r="H355" i="1" s="1"/>
  <c r="C355" i="1"/>
  <c r="D354" i="1"/>
  <c r="C354" i="1"/>
  <c r="G353" i="1"/>
  <c r="D353" i="1"/>
  <c r="H353" i="1" s="1"/>
  <c r="C353" i="1"/>
  <c r="D352" i="1"/>
  <c r="C352" i="1"/>
  <c r="G351" i="1"/>
  <c r="D351" i="1"/>
  <c r="H351" i="1" s="1"/>
  <c r="C351" i="1"/>
  <c r="D350" i="1"/>
  <c r="C350" i="1"/>
  <c r="G349" i="1"/>
  <c r="D349" i="1"/>
  <c r="H349" i="1" s="1"/>
  <c r="C349" i="1"/>
  <c r="D348" i="1"/>
  <c r="C348" i="1"/>
  <c r="G347" i="1"/>
  <c r="D347" i="1"/>
  <c r="H347" i="1" s="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G292" i="1"/>
  <c r="D292" i="1"/>
  <c r="H292" i="1" s="1"/>
  <c r="C292" i="1"/>
  <c r="D291" i="1"/>
  <c r="C291" i="1"/>
  <c r="G290" i="1"/>
  <c r="D290" i="1"/>
  <c r="H290" i="1" s="1"/>
  <c r="C290" i="1"/>
  <c r="D289" i="1"/>
  <c r="C289" i="1"/>
  <c r="D288" i="1"/>
  <c r="H288" i="1" s="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8" i="1"/>
  <c r="C258" i="1"/>
  <c r="G257" i="1"/>
  <c r="D257" i="1"/>
  <c r="H257" i="1" s="1"/>
  <c r="C257" i="1"/>
  <c r="D256" i="1"/>
  <c r="C256" i="1"/>
  <c r="G255" i="1"/>
  <c r="D255" i="1"/>
  <c r="H255" i="1" s="1"/>
  <c r="C255" i="1"/>
  <c r="D254" i="1"/>
  <c r="C254" i="1"/>
  <c r="G253" i="1"/>
  <c r="D253" i="1"/>
  <c r="H253" i="1" s="1"/>
  <c r="C253" i="1"/>
  <c r="D252" i="1"/>
  <c r="C252" i="1"/>
  <c r="G251" i="1"/>
  <c r="D251" i="1"/>
  <c r="H251" i="1" s="1"/>
  <c r="C251" i="1"/>
  <c r="D250" i="1"/>
  <c r="C250" i="1"/>
  <c r="G249" i="1"/>
  <c r="D249" i="1"/>
  <c r="H249" i="1" s="1"/>
  <c r="C249" i="1"/>
  <c r="D248" i="1"/>
  <c r="C248" i="1"/>
  <c r="G247" i="1"/>
  <c r="D247" i="1"/>
  <c r="H247" i="1" s="1"/>
  <c r="C247" i="1"/>
  <c r="D246" i="1"/>
  <c r="C246" i="1"/>
  <c r="G245" i="1"/>
  <c r="D245" i="1"/>
  <c r="H245" i="1" s="1"/>
  <c r="C245" i="1"/>
  <c r="D244" i="1"/>
  <c r="C244" i="1"/>
  <c r="G243" i="1"/>
  <c r="D243" i="1"/>
  <c r="H243" i="1" s="1"/>
  <c r="C243" i="1"/>
  <c r="D242" i="1"/>
  <c r="C242" i="1"/>
  <c r="G241" i="1"/>
  <c r="D241" i="1"/>
  <c r="H241" i="1" s="1"/>
  <c r="C241" i="1"/>
  <c r="D240" i="1"/>
  <c r="C240" i="1"/>
  <c r="G239" i="1"/>
  <c r="D239" i="1"/>
  <c r="C239" i="1"/>
  <c r="H239" i="1" s="1"/>
  <c r="D238" i="1"/>
  <c r="G238" i="1" s="1"/>
  <c r="C238" i="1"/>
  <c r="G237" i="1"/>
  <c r="D237" i="1"/>
  <c r="C237" i="1"/>
  <c r="H237" i="1" s="1"/>
  <c r="D236" i="1"/>
  <c r="G236" i="1" s="1"/>
  <c r="C236" i="1"/>
  <c r="G235" i="1"/>
  <c r="D235" i="1"/>
  <c r="C235" i="1"/>
  <c r="H235" i="1" s="1"/>
  <c r="D234" i="1"/>
  <c r="G234" i="1" s="1"/>
  <c r="C234" i="1"/>
  <c r="G233" i="1"/>
  <c r="D233" i="1"/>
  <c r="C233" i="1"/>
  <c r="H233" i="1" s="1"/>
  <c r="D232" i="1"/>
  <c r="G232" i="1" s="1"/>
  <c r="C232" i="1"/>
  <c r="G231" i="1"/>
  <c r="D231" i="1"/>
  <c r="C231" i="1"/>
  <c r="H231" i="1" s="1"/>
  <c r="D230" i="1"/>
  <c r="G230" i="1" s="1"/>
  <c r="C230" i="1"/>
  <c r="G229" i="1"/>
  <c r="D229" i="1"/>
  <c r="C229" i="1"/>
  <c r="H229" i="1" s="1"/>
  <c r="D228" i="1"/>
  <c r="G228" i="1" s="1"/>
  <c r="C228" i="1"/>
  <c r="G227" i="1"/>
  <c r="D227" i="1"/>
  <c r="C227" i="1"/>
  <c r="H227" i="1" s="1"/>
  <c r="D226" i="1"/>
  <c r="G226" i="1" s="1"/>
  <c r="C226" i="1"/>
  <c r="G225" i="1"/>
  <c r="D225" i="1"/>
  <c r="C225" i="1"/>
  <c r="H225" i="1" s="1"/>
  <c r="D224" i="1"/>
  <c r="G224" i="1" s="1"/>
  <c r="C224" i="1"/>
  <c r="G223" i="1"/>
  <c r="D223" i="1"/>
  <c r="C223" i="1"/>
  <c r="H223" i="1" s="1"/>
  <c r="D222" i="1"/>
  <c r="G222" i="1" s="1"/>
  <c r="C222" i="1"/>
  <c r="G221" i="1"/>
  <c r="D221" i="1"/>
  <c r="C221" i="1"/>
  <c r="H221" i="1" s="1"/>
  <c r="D220" i="1"/>
  <c r="G220" i="1" s="1"/>
  <c r="C220" i="1"/>
  <c r="G219" i="1"/>
  <c r="D219" i="1"/>
  <c r="C219" i="1"/>
  <c r="H219" i="1" s="1"/>
  <c r="D218" i="1"/>
  <c r="G218" i="1" s="1"/>
  <c r="C218" i="1"/>
  <c r="G217" i="1"/>
  <c r="D217" i="1"/>
  <c r="C217" i="1"/>
  <c r="H217" i="1" s="1"/>
  <c r="D216" i="1"/>
  <c r="G216" i="1" s="1"/>
  <c r="C216" i="1"/>
  <c r="G215" i="1"/>
  <c r="D215" i="1"/>
  <c r="C215" i="1"/>
  <c r="H215" i="1" s="1"/>
  <c r="D214" i="1"/>
  <c r="G214" i="1" s="1"/>
  <c r="C214" i="1"/>
  <c r="G213" i="1"/>
  <c r="D213" i="1"/>
  <c r="C213" i="1"/>
  <c r="H213" i="1" s="1"/>
  <c r="D212" i="1"/>
  <c r="G212" i="1" s="1"/>
  <c r="C212" i="1"/>
  <c r="D211" i="1"/>
  <c r="G210" i="1"/>
  <c r="D210" i="1"/>
  <c r="C210" i="1"/>
  <c r="H210" i="1" s="1"/>
  <c r="D209" i="1"/>
  <c r="G209" i="1" s="1"/>
  <c r="C209" i="1"/>
  <c r="G208" i="1"/>
  <c r="D208" i="1"/>
  <c r="C208" i="1"/>
  <c r="H208" i="1" s="1"/>
  <c r="D207" i="1"/>
  <c r="G207" i="1" s="1"/>
  <c r="C207" i="1"/>
  <c r="G206" i="1"/>
  <c r="D206" i="1"/>
  <c r="C206" i="1"/>
  <c r="H206" i="1" s="1"/>
  <c r="D205" i="1"/>
  <c r="G205" i="1" s="1"/>
  <c r="C205" i="1"/>
  <c r="G204" i="1"/>
  <c r="D204" i="1"/>
  <c r="C204" i="1"/>
  <c r="H204" i="1" s="1"/>
  <c r="D203" i="1"/>
  <c r="G203" i="1" s="1"/>
  <c r="C203" i="1"/>
  <c r="G202" i="1"/>
  <c r="D202" i="1"/>
  <c r="C202" i="1"/>
  <c r="H202" i="1" s="1"/>
  <c r="D201" i="1"/>
  <c r="G201" i="1" s="1"/>
  <c r="C201" i="1"/>
  <c r="G200" i="1"/>
  <c r="D200" i="1"/>
  <c r="C200" i="1"/>
  <c r="H200" i="1" s="1"/>
  <c r="D199" i="1"/>
  <c r="G199" i="1" s="1"/>
  <c r="C199" i="1"/>
  <c r="G198" i="1"/>
  <c r="D198" i="1"/>
  <c r="C198" i="1"/>
  <c r="H198" i="1" s="1"/>
  <c r="D197" i="1"/>
  <c r="G197" i="1" s="1"/>
  <c r="C197" i="1"/>
  <c r="G196" i="1"/>
  <c r="D196" i="1"/>
  <c r="C196" i="1"/>
  <c r="H196" i="1" s="1"/>
  <c r="D195" i="1"/>
  <c r="G195" i="1" s="1"/>
  <c r="C195" i="1"/>
  <c r="G194" i="1"/>
  <c r="D194" i="1"/>
  <c r="C194" i="1"/>
  <c r="H194" i="1" s="1"/>
  <c r="D193" i="1"/>
  <c r="G193" i="1" s="1"/>
  <c r="C193" i="1"/>
  <c r="D192" i="1"/>
  <c r="G191" i="1"/>
  <c r="D191" i="1"/>
  <c r="C191" i="1"/>
  <c r="H191" i="1" s="1"/>
  <c r="D190" i="1"/>
  <c r="G190" i="1" s="1"/>
  <c r="C190" i="1"/>
  <c r="G189" i="1"/>
  <c r="D189" i="1"/>
  <c r="C189" i="1"/>
  <c r="H189" i="1" s="1"/>
  <c r="D188" i="1"/>
  <c r="G188" i="1" s="1"/>
  <c r="C188" i="1"/>
  <c r="G187" i="1"/>
  <c r="D187" i="1"/>
  <c r="C187" i="1"/>
  <c r="H187" i="1" s="1"/>
  <c r="D186" i="1"/>
  <c r="G186" i="1" s="1"/>
  <c r="C186" i="1"/>
  <c r="G185" i="1"/>
  <c r="D185" i="1"/>
  <c r="C185" i="1"/>
  <c r="H185" i="1" s="1"/>
  <c r="D184" i="1"/>
  <c r="G184" i="1" s="1"/>
  <c r="C184" i="1"/>
  <c r="G183" i="1"/>
  <c r="D183" i="1"/>
  <c r="C183" i="1"/>
  <c r="H183" i="1" s="1"/>
  <c r="D182" i="1"/>
  <c r="G182" i="1" s="1"/>
  <c r="C182" i="1"/>
  <c r="G181" i="1"/>
  <c r="D181" i="1"/>
  <c r="C181" i="1"/>
  <c r="H181" i="1" s="1"/>
  <c r="D180" i="1"/>
  <c r="G180" i="1" s="1"/>
  <c r="C180" i="1"/>
  <c r="G179" i="1"/>
  <c r="D179" i="1"/>
  <c r="C179" i="1"/>
  <c r="H179" i="1" s="1"/>
  <c r="D178" i="1"/>
  <c r="G178" i="1" s="1"/>
  <c r="C178" i="1"/>
  <c r="G177" i="1"/>
  <c r="D177" i="1"/>
  <c r="C177" i="1"/>
  <c r="H177" i="1" s="1"/>
  <c r="D176" i="1"/>
  <c r="G176" i="1" s="1"/>
  <c r="C176" i="1"/>
  <c r="G175" i="1"/>
  <c r="D175" i="1"/>
  <c r="C175" i="1"/>
  <c r="H175" i="1" s="1"/>
  <c r="D174" i="1"/>
  <c r="G174" i="1" s="1"/>
  <c r="C174" i="1"/>
  <c r="G173" i="1"/>
  <c r="D173" i="1"/>
  <c r="C173" i="1"/>
  <c r="H173" i="1" s="1"/>
  <c r="D172" i="1"/>
  <c r="G172" i="1" s="1"/>
  <c r="C172" i="1"/>
  <c r="G171" i="1"/>
  <c r="D171" i="1"/>
  <c r="C171" i="1"/>
  <c r="H171" i="1" s="1"/>
  <c r="D170" i="1"/>
  <c r="G170" i="1" s="1"/>
  <c r="C170" i="1"/>
  <c r="G169" i="1"/>
  <c r="D169" i="1"/>
  <c r="C169" i="1"/>
  <c r="H169" i="1" s="1"/>
  <c r="D168" i="1"/>
  <c r="G168" i="1" s="1"/>
  <c r="C168" i="1"/>
  <c r="G167" i="1"/>
  <c r="D167" i="1"/>
  <c r="C167" i="1"/>
  <c r="H167" i="1" s="1"/>
  <c r="D166" i="1"/>
  <c r="G166" i="1" s="1"/>
  <c r="C166" i="1"/>
  <c r="G165" i="1"/>
  <c r="D165" i="1"/>
  <c r="C165" i="1"/>
  <c r="H165" i="1" s="1"/>
  <c r="D164" i="1"/>
  <c r="G164" i="1" s="1"/>
  <c r="C164" i="1"/>
  <c r="G163" i="1"/>
  <c r="D163" i="1"/>
  <c r="C163" i="1"/>
  <c r="H163" i="1" s="1"/>
  <c r="D162" i="1"/>
  <c r="G162" i="1" s="1"/>
  <c r="C162" i="1"/>
  <c r="G161" i="1"/>
  <c r="D161" i="1"/>
  <c r="C161" i="1"/>
  <c r="H161" i="1" s="1"/>
  <c r="D160" i="1"/>
  <c r="G160" i="1" s="1"/>
  <c r="C160" i="1"/>
  <c r="G159" i="1"/>
  <c r="D159" i="1"/>
  <c r="C159" i="1"/>
  <c r="H159" i="1" s="1"/>
  <c r="D158" i="1"/>
  <c r="G158" i="1" s="1"/>
  <c r="C158" i="1"/>
  <c r="G157" i="1"/>
  <c r="D157" i="1"/>
  <c r="C157" i="1"/>
  <c r="H157" i="1" s="1"/>
  <c r="D156" i="1"/>
  <c r="G156" i="1" s="1"/>
  <c r="C156" i="1"/>
  <c r="G155" i="1"/>
  <c r="D155" i="1"/>
  <c r="C155" i="1"/>
  <c r="H155" i="1" s="1"/>
  <c r="D154" i="1"/>
  <c r="G154" i="1" s="1"/>
  <c r="C154" i="1"/>
  <c r="G153" i="1"/>
  <c r="D153" i="1"/>
  <c r="C153" i="1"/>
  <c r="H153" i="1" s="1"/>
  <c r="D152" i="1"/>
  <c r="G152" i="1" s="1"/>
  <c r="C152" i="1"/>
  <c r="G151" i="1"/>
  <c r="D151" i="1"/>
  <c r="C151" i="1"/>
  <c r="H151" i="1" s="1"/>
  <c r="D150" i="1"/>
  <c r="G150" i="1" s="1"/>
  <c r="C150" i="1"/>
  <c r="G149" i="1"/>
  <c r="D149" i="1"/>
  <c r="C149" i="1"/>
  <c r="H149" i="1" s="1"/>
  <c r="D148" i="1"/>
  <c r="C148" i="1"/>
  <c r="G148" i="1" s="1"/>
  <c r="D146" i="1"/>
  <c r="G146" i="1" s="1"/>
  <c r="C146" i="1"/>
  <c r="G145" i="1"/>
  <c r="D145" i="1"/>
  <c r="C145" i="1"/>
  <c r="H145" i="1" s="1"/>
  <c r="D144" i="1"/>
  <c r="C144" i="1"/>
  <c r="G144" i="1" s="1"/>
  <c r="D143" i="1"/>
  <c r="C143" i="1"/>
  <c r="H143" i="1" s="1"/>
  <c r="D142" i="1"/>
  <c r="G142" i="1" s="1"/>
  <c r="C142" i="1"/>
  <c r="D141" i="1"/>
  <c r="C141" i="1"/>
  <c r="H141" i="1" s="1"/>
  <c r="D140" i="1"/>
  <c r="C140" i="1"/>
  <c r="G139" i="1"/>
  <c r="D139" i="1"/>
  <c r="C139" i="1"/>
  <c r="H139" i="1" s="1"/>
  <c r="D138" i="1"/>
  <c r="G138" i="1" s="1"/>
  <c r="C138" i="1"/>
  <c r="G137" i="1"/>
  <c r="D137" i="1"/>
  <c r="C137" i="1"/>
  <c r="H137" i="1" s="1"/>
  <c r="D136" i="1"/>
  <c r="C136" i="1"/>
  <c r="G136" i="1" s="1"/>
  <c r="D135" i="1"/>
  <c r="D134" i="1"/>
  <c r="G134" i="1" s="1"/>
  <c r="C134" i="1"/>
  <c r="D133" i="1"/>
  <c r="C133" i="1"/>
  <c r="H133" i="1" s="1"/>
  <c r="D132" i="1"/>
  <c r="C132" i="1"/>
  <c r="G131" i="1"/>
  <c r="D131" i="1"/>
  <c r="C131" i="1"/>
  <c r="H131" i="1" s="1"/>
  <c r="D130" i="1"/>
  <c r="G130" i="1" s="1"/>
  <c r="C130" i="1"/>
  <c r="D129" i="1"/>
  <c r="D128" i="1"/>
  <c r="C128" i="1"/>
  <c r="G128" i="1" s="1"/>
  <c r="D127" i="1"/>
  <c r="C127" i="1"/>
  <c r="H127" i="1" s="1"/>
  <c r="D126" i="1"/>
  <c r="G126" i="1" s="1"/>
  <c r="C126" i="1"/>
  <c r="D125" i="1"/>
  <c r="C125" i="1"/>
  <c r="H125" i="1" s="1"/>
  <c r="D124" i="1"/>
  <c r="C124" i="1"/>
  <c r="G123" i="1"/>
  <c r="D123" i="1"/>
  <c r="C123" i="1"/>
  <c r="H123" i="1" s="1"/>
  <c r="D122" i="1"/>
  <c r="G122" i="1" s="1"/>
  <c r="C122" i="1"/>
  <c r="G121" i="1"/>
  <c r="D121" i="1"/>
  <c r="C121" i="1"/>
  <c r="H121" i="1" s="1"/>
  <c r="D120" i="1"/>
  <c r="C120" i="1"/>
  <c r="G120" i="1" s="1"/>
  <c r="D119" i="1"/>
  <c r="C119" i="1"/>
  <c r="H119" i="1" s="1"/>
  <c r="D118" i="1"/>
  <c r="G118" i="1" s="1"/>
  <c r="C118" i="1"/>
  <c r="D117" i="1"/>
  <c r="C117" i="1"/>
  <c r="H117" i="1" s="1"/>
  <c r="D116" i="1"/>
  <c r="C116" i="1"/>
  <c r="G115" i="1"/>
  <c r="D115" i="1"/>
  <c r="C115" i="1"/>
  <c r="H115" i="1" s="1"/>
  <c r="D114" i="1"/>
  <c r="G114" i="1" s="1"/>
  <c r="C114" i="1"/>
  <c r="G113" i="1"/>
  <c r="D113" i="1"/>
  <c r="C113" i="1"/>
  <c r="D112" i="1"/>
  <c r="C112" i="1"/>
  <c r="D111" i="1"/>
  <c r="C111" i="1"/>
  <c r="H111" i="1" s="1"/>
  <c r="G110" i="1"/>
  <c r="D110" i="1"/>
  <c r="C110" i="1"/>
  <c r="D109" i="1"/>
  <c r="G109" i="1" s="1"/>
  <c r="C109" i="1"/>
  <c r="D108" i="1"/>
  <c r="C108" i="1"/>
  <c r="G107" i="1"/>
  <c r="D107" i="1"/>
  <c r="C107" i="1"/>
  <c r="H107" i="1" s="1"/>
  <c r="D106" i="1"/>
  <c r="G106" i="1" s="1"/>
  <c r="C106" i="1"/>
  <c r="D105" i="1"/>
  <c r="C105" i="1"/>
  <c r="H105" i="1" s="1"/>
  <c r="D104" i="1"/>
  <c r="C104" i="1"/>
  <c r="G103" i="1"/>
  <c r="D103" i="1"/>
  <c r="C103" i="1"/>
  <c r="H103" i="1" s="1"/>
  <c r="C102" i="1"/>
  <c r="D101" i="1"/>
  <c r="C101" i="1"/>
  <c r="H101" i="1" s="1"/>
  <c r="D100" i="1"/>
  <c r="C100" i="1"/>
  <c r="D99" i="1"/>
  <c r="C99" i="1"/>
  <c r="H99" i="1" s="1"/>
  <c r="G98" i="1"/>
  <c r="D98" i="1"/>
  <c r="C98" i="1"/>
  <c r="G97" i="1"/>
  <c r="D97" i="1"/>
  <c r="C97" i="1"/>
  <c r="D96" i="1"/>
  <c r="C96" i="1"/>
  <c r="D95" i="1"/>
  <c r="C95" i="1"/>
  <c r="H95" i="1" s="1"/>
  <c r="G94" i="1"/>
  <c r="D94" i="1"/>
  <c r="C94" i="1"/>
  <c r="D93" i="1"/>
  <c r="G93" i="1" s="1"/>
  <c r="C93" i="1"/>
  <c r="D92" i="1"/>
  <c r="C92" i="1"/>
  <c r="G91" i="1"/>
  <c r="D91" i="1"/>
  <c r="C91" i="1"/>
  <c r="H91" i="1" s="1"/>
  <c r="D90" i="1"/>
  <c r="G90" i="1" s="1"/>
  <c r="C90" i="1"/>
  <c r="D89" i="1"/>
  <c r="C89" i="1"/>
  <c r="H89" i="1" s="1"/>
  <c r="D88" i="1"/>
  <c r="C88" i="1"/>
  <c r="G87" i="1"/>
  <c r="D87" i="1"/>
  <c r="C87" i="1"/>
  <c r="H87" i="1" s="1"/>
  <c r="D86" i="1"/>
  <c r="G86" i="1" s="1"/>
  <c r="C86" i="1"/>
  <c r="D85" i="1"/>
  <c r="C85" i="1"/>
  <c r="H85" i="1" s="1"/>
  <c r="D84" i="1"/>
  <c r="C84" i="1"/>
  <c r="D83" i="1"/>
  <c r="C83" i="1"/>
  <c r="H83" i="1" s="1"/>
  <c r="G82" i="1"/>
  <c r="D82" i="1"/>
  <c r="C82" i="1"/>
  <c r="G81" i="1"/>
  <c r="D81" i="1"/>
  <c r="C81" i="1"/>
  <c r="D80" i="1"/>
  <c r="C80" i="1"/>
  <c r="D79" i="1"/>
  <c r="C79" i="1"/>
  <c r="H79" i="1" s="1"/>
  <c r="C78" i="1"/>
  <c r="D77" i="1"/>
  <c r="G77" i="1" s="1"/>
  <c r="C77" i="1"/>
  <c r="D76" i="1"/>
  <c r="C76" i="1"/>
  <c r="G75" i="1"/>
  <c r="D75" i="1"/>
  <c r="C75" i="1"/>
  <c r="H75" i="1" s="1"/>
  <c r="D74" i="1"/>
  <c r="G74" i="1" s="1"/>
  <c r="C74" i="1"/>
  <c r="D73" i="1"/>
  <c r="C73" i="1"/>
  <c r="H73" i="1" s="1"/>
  <c r="D72" i="1"/>
  <c r="C72" i="1"/>
  <c r="G71" i="1"/>
  <c r="D71" i="1"/>
  <c r="C71" i="1"/>
  <c r="H71" i="1" s="1"/>
  <c r="D70" i="1"/>
  <c r="G70" i="1" s="1"/>
  <c r="C70" i="1"/>
  <c r="D69" i="1"/>
  <c r="C69" i="1"/>
  <c r="H69" i="1" s="1"/>
  <c r="D68" i="1"/>
  <c r="C68" i="1"/>
  <c r="D67" i="1"/>
  <c r="C67" i="1"/>
  <c r="H67" i="1" s="1"/>
  <c r="G66" i="1"/>
  <c r="D66" i="1"/>
  <c r="C66" i="1"/>
  <c r="G65" i="1"/>
  <c r="D65" i="1"/>
  <c r="C65" i="1"/>
  <c r="D64" i="1"/>
  <c r="C64" i="1"/>
  <c r="D63" i="1"/>
  <c r="C63" i="1"/>
  <c r="H63" i="1" s="1"/>
  <c r="G62" i="1"/>
  <c r="D62" i="1"/>
  <c r="C62" i="1"/>
  <c r="D61" i="1"/>
  <c r="G61" i="1" s="1"/>
  <c r="C61" i="1"/>
  <c r="D60" i="1"/>
  <c r="C60" i="1"/>
  <c r="G59" i="1"/>
  <c r="D59" i="1"/>
  <c r="C59" i="1"/>
  <c r="H59" i="1" s="1"/>
  <c r="D58" i="1"/>
  <c r="G58" i="1" s="1"/>
  <c r="C58" i="1"/>
  <c r="D57" i="1"/>
  <c r="C57" i="1"/>
  <c r="H57" i="1" s="1"/>
  <c r="D56" i="1"/>
  <c r="C56" i="1"/>
  <c r="G55" i="1"/>
  <c r="D55" i="1"/>
  <c r="C55" i="1"/>
  <c r="H55" i="1" s="1"/>
  <c r="D54" i="1"/>
  <c r="G54" i="1" s="1"/>
  <c r="C54" i="1"/>
  <c r="D53" i="1"/>
  <c r="C53" i="1"/>
  <c r="H53" i="1" s="1"/>
  <c r="D52" i="1"/>
  <c r="C52" i="1"/>
  <c r="D51" i="1"/>
  <c r="C51" i="1"/>
  <c r="H51" i="1" s="1"/>
  <c r="G50" i="1"/>
  <c r="D50" i="1"/>
  <c r="C50" i="1"/>
  <c r="G49" i="1"/>
  <c r="D49" i="1"/>
  <c r="C49" i="1"/>
  <c r="D48" i="1"/>
  <c r="C48" i="1"/>
  <c r="D47" i="1"/>
  <c r="C47" i="1"/>
  <c r="H47" i="1" s="1"/>
  <c r="C46" i="1"/>
  <c r="D45" i="1"/>
  <c r="G45" i="1" s="1"/>
  <c r="C45" i="1"/>
  <c r="D44" i="1"/>
  <c r="C44" i="1"/>
  <c r="G43" i="1"/>
  <c r="D43" i="1"/>
  <c r="C43" i="1"/>
  <c r="H43" i="1" s="1"/>
  <c r="D42" i="1"/>
  <c r="G42" i="1" s="1"/>
  <c r="C42" i="1"/>
  <c r="D41" i="1"/>
  <c r="C41" i="1"/>
  <c r="H41" i="1" s="1"/>
  <c r="D40" i="1"/>
  <c r="C40" i="1"/>
  <c r="G39" i="1"/>
  <c r="D39" i="1"/>
  <c r="C39" i="1"/>
  <c r="H39" i="1" s="1"/>
  <c r="D38" i="1"/>
  <c r="G38" i="1" s="1"/>
  <c r="C38" i="1"/>
  <c r="D37" i="1"/>
  <c r="C37" i="1"/>
  <c r="H37" i="1" s="1"/>
  <c r="D36" i="1"/>
  <c r="C36" i="1"/>
  <c r="D35" i="1"/>
  <c r="C35" i="1"/>
  <c r="H35" i="1" s="1"/>
  <c r="G34" i="1"/>
  <c r="D34" i="1"/>
  <c r="C34" i="1"/>
  <c r="G33" i="1"/>
  <c r="D33" i="1"/>
  <c r="C33" i="1"/>
  <c r="D32" i="1"/>
  <c r="C32" i="1"/>
  <c r="D31" i="1"/>
  <c r="C31" i="1"/>
  <c r="H31" i="1" s="1"/>
  <c r="G30" i="1"/>
  <c r="D30" i="1"/>
  <c r="C30" i="1"/>
  <c r="D29" i="1"/>
  <c r="G29" i="1" s="1"/>
  <c r="C29" i="1"/>
  <c r="D28" i="1"/>
  <c r="C28" i="1"/>
  <c r="G27" i="1"/>
  <c r="D27" i="1"/>
  <c r="C27" i="1"/>
  <c r="H27" i="1" s="1"/>
  <c r="D26" i="1"/>
  <c r="G26" i="1" s="1"/>
  <c r="C26" i="1"/>
  <c r="D25" i="1"/>
  <c r="C25" i="1"/>
  <c r="H25" i="1" s="1"/>
  <c r="D24" i="1"/>
  <c r="C24" i="1"/>
  <c r="G23" i="1"/>
  <c r="D23" i="1"/>
  <c r="C23" i="1"/>
  <c r="H23" i="1" s="1"/>
  <c r="D22" i="1"/>
  <c r="G22" i="1" s="1"/>
  <c r="C22" i="1"/>
  <c r="D21" i="1"/>
  <c r="C21" i="1"/>
  <c r="H21" i="1" s="1"/>
  <c r="D20" i="1"/>
  <c r="C20" i="1"/>
  <c r="D19" i="1"/>
  <c r="C19" i="1"/>
  <c r="H19" i="1" s="1"/>
  <c r="G18" i="1"/>
  <c r="D18" i="1"/>
  <c r="C18" i="1"/>
  <c r="G17" i="1"/>
  <c r="D17" i="1"/>
  <c r="C17" i="1"/>
  <c r="D16" i="1"/>
  <c r="C16" i="1"/>
  <c r="D15" i="1"/>
  <c r="C15" i="1"/>
  <c r="H15" i="1" s="1"/>
  <c r="G14" i="1"/>
  <c r="D14" i="1"/>
  <c r="C14" i="1"/>
  <c r="D13" i="1"/>
  <c r="G13" i="1" s="1"/>
  <c r="C13" i="1"/>
  <c r="D12" i="1"/>
  <c r="C12" i="1"/>
  <c r="G11" i="1"/>
  <c r="D11" i="1"/>
  <c r="C11" i="1"/>
  <c r="H11" i="1" s="1"/>
  <c r="D10" i="1"/>
  <c r="G10" i="1" s="1"/>
  <c r="C10" i="1"/>
  <c r="D9" i="1"/>
  <c r="C9" i="1"/>
  <c r="H9" i="1" s="1"/>
  <c r="D8" i="1"/>
  <c r="C8" i="1"/>
  <c r="G7" i="1"/>
  <c r="D7" i="1"/>
  <c r="C7" i="1"/>
  <c r="H7" i="1" s="1"/>
  <c r="D6" i="1"/>
  <c r="G6" i="1" s="1"/>
  <c r="C6" i="1"/>
  <c r="D5" i="1"/>
  <c r="C5" i="1"/>
  <c r="H5" i="1" s="1"/>
  <c r="G4" i="1"/>
  <c r="D4" i="1"/>
  <c r="C4" i="1"/>
  <c r="D3" i="1"/>
  <c r="G3" i="1" s="1"/>
  <c r="C3" i="1"/>
  <c r="E286" i="9" l="1"/>
  <c r="B286" i="9" s="1"/>
  <c r="E294" i="9"/>
  <c r="B294" i="9" s="1"/>
  <c r="G404" i="1"/>
  <c r="F217" i="9"/>
  <c r="E27" i="9"/>
  <c r="B27" i="9" s="1"/>
  <c r="E33" i="9"/>
  <c r="B33" i="9" s="1"/>
  <c r="E298" i="9"/>
  <c r="B298" i="9" s="1"/>
  <c r="E303" i="9"/>
  <c r="D644" i="4"/>
  <c r="F644" i="4" s="1"/>
  <c r="G411" i="1"/>
  <c r="G412" i="1"/>
  <c r="H16" i="1"/>
  <c r="G16" i="1"/>
  <c r="H96" i="1"/>
  <c r="G96" i="1"/>
  <c r="H112" i="1"/>
  <c r="G112" i="1"/>
  <c r="H252" i="1"/>
  <c r="G252" i="1"/>
  <c r="H1499" i="1"/>
  <c r="G1499" i="1"/>
  <c r="H32" i="1"/>
  <c r="G32" i="1"/>
  <c r="H48" i="1"/>
  <c r="G48" i="1"/>
  <c r="H80" i="1"/>
  <c r="G80" i="1"/>
  <c r="H289" i="1"/>
  <c r="G289" i="1"/>
  <c r="H12" i="1"/>
  <c r="G12" i="1"/>
  <c r="H28" i="1"/>
  <c r="G28" i="1"/>
  <c r="H44" i="1"/>
  <c r="G44" i="1"/>
  <c r="H76" i="1"/>
  <c r="G76" i="1"/>
  <c r="H92" i="1"/>
  <c r="G92" i="1"/>
  <c r="H108" i="1"/>
  <c r="G108" i="1"/>
  <c r="C135" i="1"/>
  <c r="H352" i="1"/>
  <c r="G352" i="1"/>
  <c r="G391" i="1"/>
  <c r="H4" i="1"/>
  <c r="H8" i="1"/>
  <c r="G8" i="1"/>
  <c r="G9" i="1"/>
  <c r="H17" i="1"/>
  <c r="G19" i="1"/>
  <c r="H24" i="1"/>
  <c r="G24" i="1"/>
  <c r="G25" i="1"/>
  <c r="H33" i="1"/>
  <c r="G35" i="1"/>
  <c r="H40" i="1"/>
  <c r="G40" i="1"/>
  <c r="G41" i="1"/>
  <c r="H49" i="1"/>
  <c r="G51" i="1"/>
  <c r="H56" i="1"/>
  <c r="G56" i="1"/>
  <c r="G57" i="1"/>
  <c r="H65" i="1"/>
  <c r="G67" i="1"/>
  <c r="H72" i="1"/>
  <c r="G72" i="1"/>
  <c r="G73" i="1"/>
  <c r="H81" i="1"/>
  <c r="G83" i="1"/>
  <c r="H88" i="1"/>
  <c r="G88" i="1"/>
  <c r="G89" i="1"/>
  <c r="H97" i="1"/>
  <c r="G99" i="1"/>
  <c r="H104" i="1"/>
  <c r="G104" i="1"/>
  <c r="G105" i="1"/>
  <c r="H113" i="1"/>
  <c r="G116" i="1"/>
  <c r="G117" i="1"/>
  <c r="G124" i="1"/>
  <c r="G125" i="1"/>
  <c r="G132" i="1"/>
  <c r="G133" i="1"/>
  <c r="G140" i="1"/>
  <c r="G141" i="1"/>
  <c r="H246" i="1"/>
  <c r="G246" i="1"/>
  <c r="H254" i="1"/>
  <c r="G254" i="1"/>
  <c r="H354" i="1"/>
  <c r="G354" i="1"/>
  <c r="H64" i="1"/>
  <c r="G64" i="1"/>
  <c r="H242" i="1"/>
  <c r="G242" i="1"/>
  <c r="H250" i="1"/>
  <c r="G250" i="1"/>
  <c r="H258" i="1"/>
  <c r="G258" i="1"/>
  <c r="H350" i="1"/>
  <c r="G350" i="1"/>
  <c r="H1542" i="1"/>
  <c r="G1542" i="1"/>
  <c r="H1558" i="1"/>
  <c r="G1558" i="1"/>
  <c r="H1574" i="1"/>
  <c r="G1574" i="1"/>
  <c r="H60" i="1"/>
  <c r="G60" i="1"/>
  <c r="H244" i="1"/>
  <c r="G244" i="1"/>
  <c r="H291" i="1"/>
  <c r="G291" i="1"/>
  <c r="H3" i="1"/>
  <c r="G5" i="1"/>
  <c r="H13" i="1"/>
  <c r="G15" i="1"/>
  <c r="H20" i="1"/>
  <c r="G20" i="1"/>
  <c r="G21" i="1"/>
  <c r="H29" i="1"/>
  <c r="G31" i="1"/>
  <c r="H36" i="1"/>
  <c r="G36" i="1"/>
  <c r="G37" i="1"/>
  <c r="H45" i="1"/>
  <c r="G47" i="1"/>
  <c r="H52" i="1"/>
  <c r="G52" i="1"/>
  <c r="G53" i="1"/>
  <c r="H61" i="1"/>
  <c r="G63" i="1"/>
  <c r="H68" i="1"/>
  <c r="G68" i="1"/>
  <c r="G69" i="1"/>
  <c r="H77" i="1"/>
  <c r="G79" i="1"/>
  <c r="H84" i="1"/>
  <c r="G84" i="1"/>
  <c r="G85" i="1"/>
  <c r="H93" i="1"/>
  <c r="G95" i="1"/>
  <c r="H100" i="1"/>
  <c r="G100" i="1"/>
  <c r="G101" i="1"/>
  <c r="H109" i="1"/>
  <c r="G111" i="1"/>
  <c r="G119" i="1"/>
  <c r="G127" i="1"/>
  <c r="G143" i="1"/>
  <c r="H240" i="1"/>
  <c r="G240" i="1"/>
  <c r="H248" i="1"/>
  <c r="G248" i="1"/>
  <c r="H256" i="1"/>
  <c r="G256" i="1"/>
  <c r="H348" i="1"/>
  <c r="G348" i="1"/>
  <c r="H356" i="1"/>
  <c r="G356" i="1"/>
  <c r="H6" i="1"/>
  <c r="H10" i="1"/>
  <c r="H14" i="1"/>
  <c r="H18" i="1"/>
  <c r="H22" i="1"/>
  <c r="H26" i="1"/>
  <c r="H30" i="1"/>
  <c r="H34" i="1"/>
  <c r="H38" i="1"/>
  <c r="H42" i="1"/>
  <c r="H46" i="1"/>
  <c r="H50" i="1"/>
  <c r="H54" i="1"/>
  <c r="H58" i="1"/>
  <c r="H62" i="1"/>
  <c r="H66" i="1"/>
  <c r="H70" i="1"/>
  <c r="H74" i="1"/>
  <c r="H82" i="1"/>
  <c r="H86" i="1"/>
  <c r="H90" i="1"/>
  <c r="H94" i="1"/>
  <c r="H98" i="1"/>
  <c r="H102" i="1"/>
  <c r="H106" i="1"/>
  <c r="H110" i="1"/>
  <c r="H114" i="1"/>
  <c r="H118" i="1"/>
  <c r="H122" i="1"/>
  <c r="H126" i="1"/>
  <c r="H130" i="1"/>
  <c r="H134" i="1"/>
  <c r="H138" i="1"/>
  <c r="H142" i="1"/>
  <c r="H146" i="1"/>
  <c r="H150" i="1"/>
  <c r="H154" i="1"/>
  <c r="H158" i="1"/>
  <c r="H162" i="1"/>
  <c r="H166" i="1"/>
  <c r="H170" i="1"/>
  <c r="H174" i="1"/>
  <c r="H178" i="1"/>
  <c r="H182" i="1"/>
  <c r="H186" i="1"/>
  <c r="H190" i="1"/>
  <c r="H193" i="1"/>
  <c r="H197" i="1"/>
  <c r="H201" i="1"/>
  <c r="H205" i="1"/>
  <c r="H209" i="1"/>
  <c r="H212" i="1"/>
  <c r="H216" i="1"/>
  <c r="H220" i="1"/>
  <c r="H224" i="1"/>
  <c r="H228" i="1"/>
  <c r="H232" i="1"/>
  <c r="H236" i="1"/>
  <c r="G1472" i="1"/>
  <c r="J1472" i="1"/>
  <c r="H1472" i="1"/>
  <c r="G1474" i="1"/>
  <c r="J1474" i="1"/>
  <c r="H1474" i="1"/>
  <c r="H1510" i="1"/>
  <c r="G1510" i="1"/>
  <c r="H1538" i="1"/>
  <c r="G1538" i="1"/>
  <c r="H1554" i="1"/>
  <c r="G1554" i="1"/>
  <c r="H1570" i="1"/>
  <c r="G1570" i="1"/>
  <c r="J1476" i="1"/>
  <c r="G1476" i="1"/>
  <c r="H1486" i="1"/>
  <c r="G1486" i="1"/>
  <c r="H1507" i="1"/>
  <c r="G1507" i="1"/>
  <c r="H1535" i="1"/>
  <c r="G1535" i="1"/>
  <c r="H1550" i="1"/>
  <c r="G1550" i="1"/>
  <c r="H1566" i="1"/>
  <c r="G1566" i="1"/>
  <c r="H116" i="1"/>
  <c r="H120" i="1"/>
  <c r="H124" i="1"/>
  <c r="H128" i="1"/>
  <c r="H132" i="1"/>
  <c r="H136" i="1"/>
  <c r="H140" i="1"/>
  <c r="H144" i="1"/>
  <c r="H148" i="1"/>
  <c r="H152" i="1"/>
  <c r="H156" i="1"/>
  <c r="H160" i="1"/>
  <c r="H164" i="1"/>
  <c r="H168" i="1"/>
  <c r="H172" i="1"/>
  <c r="H176" i="1"/>
  <c r="H180" i="1"/>
  <c r="H184" i="1"/>
  <c r="H188" i="1"/>
  <c r="H195" i="1"/>
  <c r="H199" i="1"/>
  <c r="H203" i="1"/>
  <c r="H207" i="1"/>
  <c r="H214" i="1"/>
  <c r="H218" i="1"/>
  <c r="H222" i="1"/>
  <c r="H226" i="1"/>
  <c r="H230" i="1"/>
  <c r="H234" i="1"/>
  <c r="H238" i="1"/>
  <c r="G1462" i="1"/>
  <c r="J1462" i="1"/>
  <c r="H1462" i="1"/>
  <c r="G1464" i="1"/>
  <c r="J1464" i="1"/>
  <c r="H1464" i="1"/>
  <c r="G1466" i="1"/>
  <c r="I1466" i="1" s="1"/>
  <c r="J1466" i="1"/>
  <c r="H1466" i="1"/>
  <c r="G1468" i="1"/>
  <c r="I1468" i="1" s="1"/>
  <c r="J1468" i="1"/>
  <c r="H1468" i="1"/>
  <c r="J1478" i="1"/>
  <c r="G1478" i="1"/>
  <c r="I1478" i="1" s="1"/>
  <c r="H1483" i="1"/>
  <c r="G1483" i="1"/>
  <c r="H1546" i="1"/>
  <c r="G1546" i="1"/>
  <c r="H1562" i="1"/>
  <c r="G1562" i="1"/>
  <c r="H1578" i="1"/>
  <c r="G1578" i="1"/>
  <c r="H1440" i="1"/>
  <c r="G1440" i="1"/>
  <c r="I1440" i="1" s="1"/>
  <c r="H1442" i="1"/>
  <c r="G1442" i="1"/>
  <c r="I1442" i="1" s="1"/>
  <c r="H1444" i="1"/>
  <c r="G1444" i="1"/>
  <c r="I1444" i="1" s="1"/>
  <c r="G1447" i="1"/>
  <c r="J1447" i="1"/>
  <c r="G1449" i="1"/>
  <c r="J1449" i="1"/>
  <c r="G1451" i="1"/>
  <c r="J1451" i="1"/>
  <c r="G1455" i="1"/>
  <c r="J1455" i="1"/>
  <c r="G1457" i="1"/>
  <c r="I1457" i="1" s="1"/>
  <c r="J1457" i="1"/>
  <c r="G1459" i="1"/>
  <c r="J1459" i="1"/>
  <c r="H1490" i="1"/>
  <c r="G1490" i="1"/>
  <c r="H1514" i="1"/>
  <c r="G1514" i="1"/>
  <c r="H1522" i="1"/>
  <c r="G1522" i="1"/>
  <c r="H1526" i="1"/>
  <c r="G1526" i="1"/>
  <c r="E6" i="4"/>
  <c r="E141" i="6"/>
  <c r="I24" i="3"/>
  <c r="D1299" i="1"/>
  <c r="G1463" i="1"/>
  <c r="I1463" i="1" s="1"/>
  <c r="G1465" i="1"/>
  <c r="I1465" i="1" s="1"/>
  <c r="G1467" i="1"/>
  <c r="I1467" i="1" s="1"/>
  <c r="G1471" i="1"/>
  <c r="I1471" i="1" s="1"/>
  <c r="G1473" i="1"/>
  <c r="I1473" i="1" s="1"/>
  <c r="G1487" i="1"/>
  <c r="H1494" i="1"/>
  <c r="G1494" i="1"/>
  <c r="H1502" i="1"/>
  <c r="G1502" i="1"/>
  <c r="G1511" i="1"/>
  <c r="G1519" i="1"/>
  <c r="H1530" i="1"/>
  <c r="G1530" i="1"/>
  <c r="G1539" i="1"/>
  <c r="G1543" i="1"/>
  <c r="G1547" i="1"/>
  <c r="G1551" i="1"/>
  <c r="G1555" i="1"/>
  <c r="G1559" i="1"/>
  <c r="G1563" i="1"/>
  <c r="G1567" i="1"/>
  <c r="G1571" i="1"/>
  <c r="G1575" i="1"/>
  <c r="G1579" i="1"/>
  <c r="F7" i="4"/>
  <c r="D6" i="4"/>
  <c r="F50" i="4"/>
  <c r="E528" i="4"/>
  <c r="H310" i="9"/>
  <c r="D1167" i="1"/>
  <c r="E237" i="5"/>
  <c r="D1215" i="1"/>
  <c r="I1439" i="1"/>
  <c r="I1441" i="1"/>
  <c r="I1443" i="1"/>
  <c r="I1446" i="1"/>
  <c r="H1447" i="1"/>
  <c r="I1448" i="1"/>
  <c r="H1449" i="1"/>
  <c r="I1450" i="1"/>
  <c r="H1451" i="1"/>
  <c r="I1452" i="1"/>
  <c r="H1455" i="1"/>
  <c r="I1456" i="1"/>
  <c r="H1457" i="1"/>
  <c r="I1458" i="1"/>
  <c r="H1459" i="1"/>
  <c r="I1460" i="1"/>
  <c r="H1461" i="1"/>
  <c r="H1476" i="1"/>
  <c r="G1477" i="1"/>
  <c r="I1477" i="1" s="1"/>
  <c r="J1477" i="1"/>
  <c r="H1478" i="1"/>
  <c r="G1479" i="1"/>
  <c r="I1479" i="1" s="1"/>
  <c r="J1479" i="1"/>
  <c r="H1482" i="1"/>
  <c r="G1482" i="1"/>
  <c r="G1491" i="1"/>
  <c r="H1498" i="1"/>
  <c r="G1498" i="1"/>
  <c r="H1506" i="1"/>
  <c r="G1506" i="1"/>
  <c r="G1515" i="1"/>
  <c r="G1523" i="1"/>
  <c r="G1527" i="1"/>
  <c r="H1534" i="1"/>
  <c r="G1534" i="1"/>
  <c r="F152" i="4"/>
  <c r="E298" i="4"/>
  <c r="D299" i="4"/>
  <c r="F304" i="4"/>
  <c r="E420" i="4"/>
  <c r="F460" i="4"/>
  <c r="D459" i="4"/>
  <c r="F238" i="5"/>
  <c r="D42" i="8"/>
  <c r="C1322" i="1"/>
  <c r="C1383" i="1"/>
  <c r="C1388" i="1"/>
  <c r="C1436" i="1"/>
  <c r="D1453" i="1"/>
  <c r="G1453" i="1" s="1"/>
  <c r="D1454" i="1"/>
  <c r="H1454" i="1" s="1"/>
  <c r="C1481" i="1"/>
  <c r="C1501" i="1"/>
  <c r="E82" i="4"/>
  <c r="D78" i="1" s="1"/>
  <c r="G78" i="1" s="1"/>
  <c r="E106" i="4"/>
  <c r="D102" i="1" s="1"/>
  <c r="G102" i="1" s="1"/>
  <c r="D133" i="4"/>
  <c r="D215" i="4"/>
  <c r="D351" i="4"/>
  <c r="F356" i="4"/>
  <c r="D363" i="4"/>
  <c r="F530" i="4"/>
  <c r="D529" i="4"/>
  <c r="D118" i="5"/>
  <c r="E176" i="5"/>
  <c r="D190" i="5"/>
  <c r="F36" i="6"/>
  <c r="D35" i="6"/>
  <c r="F61" i="6"/>
  <c r="F82" i="6"/>
  <c r="F118" i="6"/>
  <c r="F122" i="6"/>
  <c r="D114" i="6"/>
  <c r="E5" i="7"/>
  <c r="D49" i="8"/>
  <c r="D1329" i="1"/>
  <c r="D1337" i="1"/>
  <c r="D1408" i="1"/>
  <c r="C1469" i="1"/>
  <c r="C1470" i="1"/>
  <c r="H29" i="3"/>
  <c r="H21" i="9"/>
  <c r="G21" i="9"/>
  <c r="D196" i="4"/>
  <c r="F264" i="4"/>
  <c r="D263" i="4"/>
  <c r="E311" i="4"/>
  <c r="D306" i="1" s="1"/>
  <c r="D643" i="4"/>
  <c r="F416" i="4"/>
  <c r="D515" i="4"/>
  <c r="D567" i="4"/>
  <c r="D580" i="4"/>
  <c r="F585" i="4"/>
  <c r="F594" i="4"/>
  <c r="D593" i="4"/>
  <c r="F8" i="5"/>
  <c r="E87" i="5"/>
  <c r="D1065" i="1" s="1"/>
  <c r="D177" i="5"/>
  <c r="F180" i="5"/>
  <c r="F207" i="5"/>
  <c r="D206" i="5"/>
  <c r="F5" i="6"/>
  <c r="D151" i="4"/>
  <c r="E263" i="4"/>
  <c r="D259" i="1" s="1"/>
  <c r="E363" i="4"/>
  <c r="D358" i="1" s="1"/>
  <c r="E643" i="4"/>
  <c r="D637" i="1" s="1"/>
  <c r="D421" i="4"/>
  <c r="E593" i="4"/>
  <c r="D587" i="1" s="1"/>
  <c r="D625" i="4"/>
  <c r="E7" i="5"/>
  <c r="D12" i="5"/>
  <c r="F45" i="5"/>
  <c r="F70" i="5"/>
  <c r="D69" i="5"/>
  <c r="D237" i="5"/>
  <c r="F242" i="5"/>
  <c r="D245" i="5"/>
  <c r="F130" i="6"/>
  <c r="D129" i="6"/>
  <c r="D141" i="6" s="1"/>
  <c r="H165"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65" i="9"/>
  <c r="E165" i="9" s="1"/>
  <c r="B165" i="9" s="1"/>
  <c r="G164" i="9"/>
  <c r="E164" i="9" s="1"/>
  <c r="B164" i="9" s="1"/>
  <c r="G163" i="9"/>
  <c r="E163" i="9" s="1"/>
  <c r="B163" i="9" s="1"/>
  <c r="G162" i="9"/>
  <c r="E162" i="9" s="1"/>
  <c r="B162" i="9" s="1"/>
  <c r="G161" i="9"/>
  <c r="E161" i="9" s="1"/>
  <c r="B161" i="9" s="1"/>
  <c r="G192" i="9"/>
  <c r="E192"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137" i="9"/>
  <c r="B137" i="9" s="1"/>
  <c r="E157" i="9"/>
  <c r="B157" i="9" s="1"/>
  <c r="E290" i="9"/>
  <c r="B290" i="9" s="1"/>
  <c r="B130" i="9"/>
  <c r="G166" i="9"/>
  <c r="E121" i="9"/>
  <c r="B121" i="9" s="1"/>
  <c r="E125" i="9"/>
  <c r="B125" i="9" s="1"/>
  <c r="E129" i="9"/>
  <c r="B129" i="9" s="1"/>
  <c r="B135" i="9"/>
  <c r="E149" i="9"/>
  <c r="B149" i="9" s="1"/>
  <c r="B155" i="9"/>
  <c r="B236" i="9"/>
  <c r="B237" i="9"/>
  <c r="B244" i="9"/>
  <c r="F254" i="9"/>
  <c r="B254" i="9" s="1"/>
  <c r="B260" i="9"/>
  <c r="B261" i="9"/>
  <c r="B268" i="9"/>
  <c r="B269" i="9"/>
  <c r="E284" i="9"/>
  <c r="B284" i="9" s="1"/>
  <c r="E293" i="9"/>
  <c r="B293" i="9" s="1"/>
  <c r="B299" i="9"/>
  <c r="B307" i="9"/>
  <c r="F214" i="9"/>
  <c r="B214" i="9" s="1"/>
  <c r="B219" i="9"/>
  <c r="F222" i="9"/>
  <c r="B222" i="9" s="1"/>
  <c r="B227" i="9"/>
  <c r="F230" i="9"/>
  <c r="B230" i="9" s="1"/>
  <c r="B235" i="9"/>
  <c r="F238" i="9"/>
  <c r="B238" i="9" s="1"/>
  <c r="B216" i="9"/>
  <c r="B217" i="9"/>
  <c r="B224" i="9"/>
  <c r="B225" i="9"/>
  <c r="B232" i="9"/>
  <c r="B233" i="9"/>
  <c r="B240" i="9"/>
  <c r="F246" i="9"/>
  <c r="B246" i="9" s="1"/>
  <c r="B264" i="9"/>
  <c r="B265" i="9"/>
  <c r="B282" i="9"/>
  <c r="B295" i="9"/>
  <c r="B303" i="9"/>
  <c r="C638" i="1" l="1"/>
  <c r="F141" i="6"/>
  <c r="H28" i="3"/>
  <c r="C1435" i="1"/>
  <c r="C990" i="1"/>
  <c r="F12" i="5"/>
  <c r="D289" i="4"/>
  <c r="H17" i="3"/>
  <c r="F151" i="4"/>
  <c r="C147" i="1"/>
  <c r="I29" i="3"/>
  <c r="D1436" i="1"/>
  <c r="H1436" i="1" s="1"/>
  <c r="F215" i="4"/>
  <c r="C211" i="1"/>
  <c r="G1501" i="1"/>
  <c r="H1501" i="1"/>
  <c r="G1436" i="1"/>
  <c r="E635" i="4"/>
  <c r="D629" i="1" s="1"/>
  <c r="D414" i="1"/>
  <c r="E636" i="4"/>
  <c r="D630" i="1" s="1"/>
  <c r="D522" i="1"/>
  <c r="H135" i="1"/>
  <c r="G135" i="1"/>
  <c r="B192" i="9"/>
  <c r="D68" i="5"/>
  <c r="F69" i="5"/>
  <c r="C1047" i="1"/>
  <c r="I20" i="3"/>
  <c r="D985" i="1"/>
  <c r="D7" i="5"/>
  <c r="G1337" i="1"/>
  <c r="H1337" i="1"/>
  <c r="H27" i="3"/>
  <c r="F114" i="6"/>
  <c r="C1408" i="1"/>
  <c r="E175" i="5"/>
  <c r="D1152" i="1" s="1"/>
  <c r="I22" i="3"/>
  <c r="D1153" i="1"/>
  <c r="F363" i="4"/>
  <c r="C358" i="1"/>
  <c r="F133" i="4"/>
  <c r="C129" i="1"/>
  <c r="G1481" i="1"/>
  <c r="H1481" i="1"/>
  <c r="G1388" i="1"/>
  <c r="H1388" i="1"/>
  <c r="H19" i="9"/>
  <c r="E19" i="9" s="1"/>
  <c r="B19" i="9" s="1"/>
  <c r="E151" i="4"/>
  <c r="G1454" i="1"/>
  <c r="I23" i="3"/>
  <c r="D1214" i="1"/>
  <c r="F106" i="4"/>
  <c r="G1299" i="1"/>
  <c r="H1299" i="1"/>
  <c r="I1451" i="1"/>
  <c r="I1447" i="1"/>
  <c r="I1462" i="1"/>
  <c r="I1472" i="1"/>
  <c r="E68" i="5"/>
  <c r="F237" i="5"/>
  <c r="H23" i="3"/>
  <c r="C1214" i="1"/>
  <c r="H1065" i="1"/>
  <c r="G1065" i="1"/>
  <c r="F515" i="4"/>
  <c r="C509" i="1"/>
  <c r="F263" i="4"/>
  <c r="C259" i="1"/>
  <c r="G310" i="9"/>
  <c r="E310" i="9" s="1"/>
  <c r="B310" i="9" s="1"/>
  <c r="F190" i="5"/>
  <c r="C1167" i="1"/>
  <c r="G316" i="9"/>
  <c r="E316" i="9" s="1"/>
  <c r="H1215" i="1"/>
  <c r="G1215" i="1"/>
  <c r="F245" i="5"/>
  <c r="C1222" i="1"/>
  <c r="F625" i="4"/>
  <c r="C619" i="1"/>
  <c r="F580" i="4"/>
  <c r="C574" i="1"/>
  <c r="C637" i="1"/>
  <c r="F643" i="4"/>
  <c r="F196" i="4"/>
  <c r="C192" i="1"/>
  <c r="H1470" i="1"/>
  <c r="G1470" i="1"/>
  <c r="H25" i="3"/>
  <c r="C1329" i="1"/>
  <c r="F35" i="6"/>
  <c r="F118" i="5"/>
  <c r="C1096" i="1"/>
  <c r="H1383" i="1"/>
  <c r="G1383" i="1"/>
  <c r="G314" i="9"/>
  <c r="E314" i="9" s="1"/>
  <c r="B314" i="9" s="1"/>
  <c r="I34" i="3"/>
  <c r="C1517" i="1"/>
  <c r="F459" i="4"/>
  <c r="C453" i="1"/>
  <c r="D298" i="4"/>
  <c r="F299" i="4"/>
  <c r="C294" i="1"/>
  <c r="F82" i="4"/>
  <c r="I1459" i="1"/>
  <c r="I1455" i="1"/>
  <c r="I1464" i="1"/>
  <c r="I1476" i="1"/>
  <c r="I1474" i="1"/>
  <c r="H78" i="1"/>
  <c r="G638" i="1"/>
  <c r="H638" i="1"/>
  <c r="F129" i="6"/>
  <c r="C1423" i="1"/>
  <c r="F421" i="4"/>
  <c r="D420" i="4"/>
  <c r="C415" i="1"/>
  <c r="G311" i="9"/>
  <c r="E311" i="9" s="1"/>
  <c r="B311" i="9" s="1"/>
  <c r="F206" i="5"/>
  <c r="C1183" i="1"/>
  <c r="D293" i="1"/>
  <c r="D290" i="4"/>
  <c r="F6" i="4"/>
  <c r="H16" i="3"/>
  <c r="D412" i="4"/>
  <c r="C2" i="1"/>
  <c r="I16" i="3"/>
  <c r="E412" i="4"/>
  <c r="D2" i="1"/>
  <c r="E166" i="9"/>
  <c r="B166" i="9" s="1"/>
  <c r="F213" i="9"/>
  <c r="G318" i="9"/>
  <c r="E318" i="9" s="1"/>
  <c r="G308" i="9"/>
  <c r="E308" i="9" s="1"/>
  <c r="B308" i="9" s="1"/>
  <c r="F177" i="5"/>
  <c r="C1154" i="1"/>
  <c r="D176" i="5"/>
  <c r="F593" i="4"/>
  <c r="C587" i="1"/>
  <c r="F567" i="4"/>
  <c r="C561" i="1"/>
  <c r="G306" i="1"/>
  <c r="H306" i="1"/>
  <c r="E21" i="9"/>
  <c r="H1469" i="1"/>
  <c r="G1469" i="1"/>
  <c r="D43" i="8"/>
  <c r="K1451" i="9" s="1"/>
  <c r="C1524" i="1"/>
  <c r="D528" i="4"/>
  <c r="C523" i="1"/>
  <c r="F529" i="4"/>
  <c r="D350" i="4"/>
  <c r="F351" i="4"/>
  <c r="C346" i="1"/>
  <c r="H1322" i="1"/>
  <c r="G1322" i="1"/>
  <c r="G313" i="9"/>
  <c r="E313" i="9" s="1"/>
  <c r="E350" i="4"/>
  <c r="H1453" i="1"/>
  <c r="I28" i="3"/>
  <c r="D1435" i="1"/>
  <c r="I1449" i="1"/>
  <c r="E317" i="9" l="1"/>
  <c r="B318" i="9"/>
  <c r="I21" i="3"/>
  <c r="D1046" i="1"/>
  <c r="H1524" i="1"/>
  <c r="G1524" i="1"/>
  <c r="B21" i="9"/>
  <c r="G1154" i="1"/>
  <c r="H1154" i="1"/>
  <c r="B213" i="9"/>
  <c r="E639" i="4"/>
  <c r="D407" i="1"/>
  <c r="D639" i="4"/>
  <c r="F412" i="4"/>
  <c r="C407" i="1"/>
  <c r="G294" i="1"/>
  <c r="H294" i="1"/>
  <c r="H619" i="1"/>
  <c r="G619" i="1"/>
  <c r="G509" i="1"/>
  <c r="H509" i="1"/>
  <c r="H1214" i="1"/>
  <c r="G1214" i="1"/>
  <c r="H129" i="1"/>
  <c r="G129" i="1"/>
  <c r="D6" i="5"/>
  <c r="H20" i="3"/>
  <c r="F7" i="5"/>
  <c r="C985" i="1"/>
  <c r="H1047" i="1"/>
  <c r="G1047" i="1"/>
  <c r="H1435" i="1"/>
  <c r="G1435" i="1"/>
  <c r="D636" i="4"/>
  <c r="F528" i="4"/>
  <c r="C522" i="1"/>
  <c r="F176" i="5"/>
  <c r="D175" i="5"/>
  <c r="H22" i="3"/>
  <c r="C1153" i="1"/>
  <c r="H2" i="1"/>
  <c r="G2" i="1"/>
  <c r="H1183" i="1"/>
  <c r="G1183" i="1"/>
  <c r="F420" i="4"/>
  <c r="D635" i="4"/>
  <c r="C414" i="1"/>
  <c r="H1096" i="1"/>
  <c r="G1096" i="1"/>
  <c r="H1167" i="1"/>
  <c r="G1167" i="1"/>
  <c r="H1408" i="1"/>
  <c r="G1408" i="1"/>
  <c r="E6" i="5"/>
  <c r="H990" i="1"/>
  <c r="G990" i="1"/>
  <c r="D408" i="4"/>
  <c r="F350" i="4"/>
  <c r="C345" i="1"/>
  <c r="I35" i="3"/>
  <c r="C1518" i="1"/>
  <c r="G1423" i="1"/>
  <c r="H1423" i="1"/>
  <c r="G1517" i="1"/>
  <c r="H1517" i="1"/>
  <c r="H637" i="1"/>
  <c r="G637" i="1"/>
  <c r="D413" i="4"/>
  <c r="D291" i="4"/>
  <c r="C285" i="1"/>
  <c r="E312" i="9"/>
  <c r="B313" i="9"/>
  <c r="H561" i="1"/>
  <c r="G561" i="1"/>
  <c r="C286" i="1"/>
  <c r="H453" i="1"/>
  <c r="G453" i="1"/>
  <c r="G587" i="1"/>
  <c r="H587" i="1"/>
  <c r="E408" i="4"/>
  <c r="D403" i="1" s="1"/>
  <c r="D345" i="1"/>
  <c r="H346" i="1"/>
  <c r="G346" i="1"/>
  <c r="G523" i="1"/>
  <c r="H523" i="1"/>
  <c r="E407" i="4"/>
  <c r="D402" i="1" s="1"/>
  <c r="H415" i="1"/>
  <c r="G415" i="1"/>
  <c r="D407" i="4"/>
  <c r="F298" i="4"/>
  <c r="C293" i="1"/>
  <c r="H1329" i="1"/>
  <c r="G1329" i="1"/>
  <c r="H9" i="3"/>
  <c r="H192" i="1"/>
  <c r="G192" i="1"/>
  <c r="H574" i="1"/>
  <c r="G574" i="1"/>
  <c r="H1222" i="1"/>
  <c r="G1222" i="1"/>
  <c r="B316" i="9"/>
  <c r="E315" i="9"/>
  <c r="I10" i="3" s="1"/>
  <c r="H259" i="1"/>
  <c r="G259" i="1"/>
  <c r="E289" i="4"/>
  <c r="I17" i="3"/>
  <c r="D147" i="1"/>
  <c r="G358" i="1"/>
  <c r="H358" i="1"/>
  <c r="H21" i="3"/>
  <c r="C1046" i="1"/>
  <c r="F68" i="5"/>
  <c r="H211" i="1"/>
  <c r="G211" i="1"/>
  <c r="H147" i="1"/>
  <c r="G147" i="1"/>
  <c r="E413" i="4" l="1"/>
  <c r="E291" i="4"/>
  <c r="D287" i="1" s="1"/>
  <c r="D285" i="1"/>
  <c r="E290" i="4"/>
  <c r="H285" i="1"/>
  <c r="H345" i="1"/>
  <c r="G345" i="1"/>
  <c r="G414" i="1"/>
  <c r="H414" i="1"/>
  <c r="H1153" i="1"/>
  <c r="G1153" i="1"/>
  <c r="H522" i="1"/>
  <c r="G522" i="1"/>
  <c r="F639" i="4"/>
  <c r="C633" i="1"/>
  <c r="F289" i="4"/>
  <c r="H278" i="9"/>
  <c r="D984" i="1"/>
  <c r="F635" i="4"/>
  <c r="C629" i="1"/>
  <c r="G407" i="1"/>
  <c r="H407" i="1"/>
  <c r="F407" i="4"/>
  <c r="C402" i="1"/>
  <c r="G1046" i="1"/>
  <c r="H1046" i="1"/>
  <c r="G293" i="1"/>
  <c r="H293" i="1"/>
  <c r="F291" i="4"/>
  <c r="C287" i="1"/>
  <c r="H1518" i="1"/>
  <c r="G1518" i="1"/>
  <c r="H11" i="3"/>
  <c r="C403" i="1"/>
  <c r="F408" i="4"/>
  <c r="F175" i="5"/>
  <c r="C1152" i="1"/>
  <c r="F636" i="4"/>
  <c r="C630" i="1"/>
  <c r="G278" i="9"/>
  <c r="E278" i="9" s="1"/>
  <c r="G285" i="9"/>
  <c r="E285" i="9" s="1"/>
  <c r="B285" i="9" s="1"/>
  <c r="C984" i="1"/>
  <c r="F6" i="5"/>
  <c r="K3" i="9"/>
  <c r="I9" i="3"/>
  <c r="D640" i="4"/>
  <c r="F413" i="4"/>
  <c r="D415" i="4"/>
  <c r="C408" i="1"/>
  <c r="G985" i="1"/>
  <c r="H985" i="1"/>
  <c r="D414" i="4"/>
  <c r="D633" i="1"/>
  <c r="D642" i="4" l="1"/>
  <c r="C634" i="1"/>
  <c r="H8" i="3"/>
  <c r="H984" i="1"/>
  <c r="G984" i="1"/>
  <c r="H403" i="1"/>
  <c r="G403" i="1"/>
  <c r="H287" i="1"/>
  <c r="G287" i="1"/>
  <c r="G402" i="1"/>
  <c r="H402" i="1"/>
  <c r="H629" i="1"/>
  <c r="G629" i="1"/>
  <c r="N3" i="9"/>
  <c r="I11" i="3"/>
  <c r="D641" i="4"/>
  <c r="G285" i="1"/>
  <c r="H1152" i="1"/>
  <c r="G1152" i="1"/>
  <c r="C409" i="1"/>
  <c r="E277" i="9"/>
  <c r="B278" i="9"/>
  <c r="H633" i="1"/>
  <c r="G633" i="1"/>
  <c r="E640" i="4"/>
  <c r="E415" i="4"/>
  <c r="D410" i="1" s="1"/>
  <c r="D408" i="1"/>
  <c r="H408" i="1" s="1"/>
  <c r="E414" i="4"/>
  <c r="D409" i="1" s="1"/>
  <c r="F415" i="4"/>
  <c r="C410" i="1"/>
  <c r="H630" i="1"/>
  <c r="G630" i="1"/>
  <c r="D286" i="1"/>
  <c r="F290" i="4"/>
  <c r="F414" i="4" l="1"/>
  <c r="G408" i="1"/>
  <c r="H410" i="1"/>
  <c r="G410" i="1"/>
  <c r="G409" i="1"/>
  <c r="H409" i="1"/>
  <c r="M3" i="9"/>
  <c r="I8" i="3"/>
  <c r="H286" i="1"/>
  <c r="G286" i="1"/>
  <c r="E642" i="4"/>
  <c r="D634" i="1"/>
  <c r="H634" i="1" s="1"/>
  <c r="E641" i="4"/>
  <c r="F640" i="4"/>
  <c r="D645" i="4"/>
  <c r="C635" i="1"/>
  <c r="D646" i="4"/>
  <c r="F642" i="4"/>
  <c r="C636" i="1"/>
  <c r="H19" i="3" l="1"/>
  <c r="F646" i="4"/>
  <c r="C640" i="1"/>
  <c r="G634" i="1"/>
  <c r="G635" i="1"/>
  <c r="E645" i="4"/>
  <c r="D635" i="1"/>
  <c r="H635" i="1" s="1"/>
  <c r="G276" i="9"/>
  <c r="E276" i="9" s="1"/>
  <c r="B276" i="9" s="1"/>
  <c r="F645" i="4"/>
  <c r="H18" i="3"/>
  <c r="C639" i="1"/>
  <c r="F641" i="4"/>
  <c r="D636" i="1"/>
  <c r="H636" i="1" s="1"/>
  <c r="E646" i="4"/>
  <c r="G636" i="1" l="1"/>
  <c r="I19" i="3"/>
  <c r="D640" i="1"/>
  <c r="H7" i="3" s="1"/>
  <c r="I18" i="3"/>
  <c r="D639" i="1"/>
  <c r="H639" i="1" s="1"/>
  <c r="G640" i="1"/>
  <c r="H640" i="1"/>
  <c r="G639" i="1" l="1"/>
  <c r="J3" i="9"/>
  <c r="G274" i="9" l="1"/>
  <c r="M272" i="9"/>
  <c r="L272" i="9"/>
  <c r="H274" i="9"/>
  <c r="G18" i="9"/>
  <c r="H18" i="9"/>
  <c r="I5" i="9"/>
  <c r="K11" i="9"/>
  <c r="H16" i="9"/>
  <c r="J5" i="9"/>
  <c r="L16" i="9"/>
  <c r="F16" i="9" s="1"/>
  <c r="K9" i="9"/>
  <c r="L15" i="9"/>
  <c r="K10" i="9"/>
  <c r="G16" i="9"/>
  <c r="E16" i="9" s="1"/>
  <c r="B16" i="9" s="1"/>
  <c r="M15" i="9"/>
  <c r="K7" i="9"/>
  <c r="J12" i="9"/>
  <c r="J17" i="9"/>
  <c r="I6" i="9"/>
  <c r="K12" i="9"/>
  <c r="G17" i="9"/>
  <c r="K5" i="9"/>
  <c r="J10" i="9"/>
  <c r="M16" i="9"/>
  <c r="K6" i="9"/>
  <c r="J11" i="9"/>
  <c r="I17" i="9"/>
  <c r="J8" i="9"/>
  <c r="I13" i="9"/>
  <c r="K8" i="9"/>
  <c r="J13" i="9"/>
  <c r="J6" i="9"/>
  <c r="I11" i="9"/>
  <c r="H17" i="9"/>
  <c r="J7" i="9"/>
  <c r="I12" i="9"/>
  <c r="I9" i="9"/>
  <c r="G15" i="9"/>
  <c r="J9" i="9"/>
  <c r="H15" i="9"/>
  <c r="I7" i="9"/>
  <c r="K13" i="9"/>
  <c r="I8" i="9"/>
  <c r="F272" i="9" l="1"/>
  <c r="E15" i="9"/>
  <c r="E9" i="9"/>
  <c r="B9" i="9" s="1"/>
  <c r="E7" i="9"/>
  <c r="B7" i="9" s="1"/>
  <c r="F15" i="9"/>
  <c r="E11" i="9"/>
  <c r="B11" i="9" s="1"/>
  <c r="E8" i="9"/>
  <c r="B8" i="9" s="1"/>
  <c r="E10" i="9"/>
  <c r="B10" i="9" s="1"/>
  <c r="E6" i="9"/>
  <c r="B6" i="9" s="1"/>
  <c r="E5" i="9"/>
  <c r="B272" i="9"/>
  <c r="F20" i="9"/>
  <c r="E17" i="9"/>
  <c r="B17" i="9" s="1"/>
  <c r="E13" i="9"/>
  <c r="B13" i="9" s="1"/>
  <c r="E12" i="9"/>
  <c r="B12" i="9" s="1"/>
  <c r="F14" i="9"/>
  <c r="E18" i="9"/>
  <c r="B18" i="9" s="1"/>
  <c r="E274" i="9"/>
  <c r="B15" i="9" l="1"/>
  <c r="E14" i="9"/>
  <c r="B274" i="9"/>
  <c r="E20" i="9"/>
  <c r="I7" i="3" s="1"/>
  <c r="F3"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<sst xmlns="http://schemas.openxmlformats.org/spreadsheetml/2006/main" count="4374" uniqueCount="3426">
  <si>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</si>
  <si>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</si>
  <si>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</si>
  <si>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</si>
  <si>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</si>
  <si>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</si>
  <si>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</si>
  <si>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</si>
  <si>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</si>
  <si>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</si>
  <si>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</si>
  <si>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</si>
  <si>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</si>
  <si>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</si>
  <si>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</si>
  <si>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</si>
  <si>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</si>
  <si>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</si>
  <si>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</si>
  <si>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</si>
  <si>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</si>
  <si>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</si>
  <si>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</si>
  <si>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</si>
  <si>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</si>
  <si>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</si>
  <si>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</si>
  <si>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</si>
  <si>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</si>
  <si>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</si>
  <si>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</si>
  <si>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STUBIČKE TOPLICE</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</si>
  <si>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</si>
  <si>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</si>
  <si>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</si>
  <si>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</si>
  <si>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</si>
  <si>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</si>
  <si>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</si>
  <si>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</si>
  <si>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</si>
  <si>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</si>
  <si>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</si>
  <si>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</si>
  <si>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</si>
  <si>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</si>
  <si>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</si>
  <si>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</si>
  <si>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</si>
  <si>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28645 - OPĆINA STUBIČKE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</si>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</sst>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3127746.1</v>
      </c>
      <c r="D2" s="6">
        <f>'PR-RAS'!E6</f>
        <v>2961277.75</v>
      </c>
      <c r="E2" s="6">
        <v>0</v>
      </c>
      <c r="F2" s="6">
        <v>0</v>
      </c>
      <c r="G2" s="7">
        <f t="shared" ref="G2:G264" si="0">(B2/1000)*(C2*1+D2*2)</f>
        <v>9050.3016000000007</v>
      </c>
      <c r="H2" s="7">
        <f t="shared" ref="H2:H264" si="1">ABS(C2-ROUND(C2,0))+ABS(D2-ROUND(D2,0))</f>
        <v>0.35000000009313226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1621517.36</v>
      </c>
      <c r="D3" s="1">
        <f>'PR-RAS'!E7</f>
        <v>2195241.5700000003</v>
      </c>
      <c r="E3" s="1">
        <v>0</v>
      </c>
      <c r="F3" s="1">
        <v>0</v>
      </c>
      <c r="G3" s="2">
        <f t="shared" si="0"/>
        <v>12024.001000000002</v>
      </c>
      <c r="H3" s="2">
        <f t="shared" si="1"/>
        <v>0.78999999980442226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1406494.31</v>
      </c>
      <c r="D4" s="1">
        <f>'PR-RAS'!E8</f>
        <v>1941106.5900000003</v>
      </c>
      <c r="E4" s="1">
        <v>0</v>
      </c>
      <c r="F4" s="1">
        <v>0</v>
      </c>
      <c r="G4" s="2">
        <f t="shared" si="0"/>
        <v>15866.12247</v>
      </c>
      <c r="H4" s="2">
        <f t="shared" si="1"/>
        <v>0.71999999973922968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1231014</v>
      </c>
      <c r="D5" s="1">
        <f>'PR-RAS'!E9</f>
        <v>1668785.12</v>
      </c>
      <c r="E5" s="1">
        <v>0</v>
      </c>
      <c r="F5" s="1">
        <v>0</v>
      </c>
      <c r="G5" s="2">
        <f t="shared" si="0"/>
        <v>18274.336960000001</v>
      </c>
      <c r="H5" s="2">
        <f t="shared" si="1"/>
        <v>0.12000000011175871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110706.87</v>
      </c>
      <c r="D6" s="1">
        <f>'PR-RAS'!E10</f>
        <v>130673.77</v>
      </c>
      <c r="E6" s="1">
        <v>0</v>
      </c>
      <c r="F6" s="1">
        <v>0</v>
      </c>
      <c r="G6" s="2">
        <f t="shared" si="0"/>
        <v>1860.2720500000003</v>
      </c>
      <c r="H6" s="2">
        <f t="shared" si="1"/>
        <v>0.36000000000058208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54431.15</v>
      </c>
      <c r="D7" s="1">
        <f>'PR-RAS'!E11</f>
        <v>71467.12</v>
      </c>
      <c r="E7" s="1">
        <v>0</v>
      </c>
      <c r="F7" s="1">
        <v>0</v>
      </c>
      <c r="G7" s="2">
        <f t="shared" si="0"/>
        <v>1184.1923399999998</v>
      </c>
      <c r="H7" s="2">
        <f t="shared" si="1"/>
        <v>0.26999999999679858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127679.75</v>
      </c>
      <c r="D8" s="1">
        <f>'PR-RAS'!E12</f>
        <v>175317.25</v>
      </c>
      <c r="E8" s="1">
        <v>0</v>
      </c>
      <c r="F8" s="1">
        <v>0</v>
      </c>
      <c r="G8" s="2">
        <f t="shared" si="0"/>
        <v>3348.1997500000002</v>
      </c>
      <c r="H8" s="2">
        <f t="shared" si="1"/>
        <v>0.5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32327.84</v>
      </c>
      <c r="D9" s="1">
        <f>'PR-RAS'!E13</f>
        <v>81946.97</v>
      </c>
      <c r="E9" s="1">
        <v>0</v>
      </c>
      <c r="F9" s="1">
        <v>0</v>
      </c>
      <c r="G9" s="2">
        <f t="shared" si="0"/>
        <v>1569.77424</v>
      </c>
      <c r="H9" s="2">
        <f t="shared" si="1"/>
        <v>0.18999999999869033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149665.29999999999</v>
      </c>
      <c r="D11" s="1">
        <f>'PR-RAS'!E15</f>
        <v>187083.64</v>
      </c>
      <c r="E11" s="1">
        <v>0</v>
      </c>
      <c r="F11" s="1">
        <v>0</v>
      </c>
      <c r="G11" s="2">
        <f t="shared" si="0"/>
        <v>5238.3258000000005</v>
      </c>
      <c r="H11" s="2">
        <f t="shared" si="1"/>
        <v>0.65999999997438863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202092.69</v>
      </c>
      <c r="D19" s="1">
        <f>'PR-RAS'!E23</f>
        <v>238142.03</v>
      </c>
      <c r="E19" s="1">
        <v>0</v>
      </c>
      <c r="F19" s="1">
        <v>0</v>
      </c>
      <c r="G19" s="2">
        <f t="shared" si="0"/>
        <v>12210.781499999999</v>
      </c>
      <c r="H19" s="2">
        <f t="shared" si="1"/>
        <v>0.33999999999650754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54563.79</v>
      </c>
      <c r="D20" s="1">
        <f>'PR-RAS'!E24</f>
        <v>96518.91</v>
      </c>
      <c r="E20" s="1">
        <v>0</v>
      </c>
      <c r="F20" s="1">
        <v>0</v>
      </c>
      <c r="G20" s="2">
        <f t="shared" si="0"/>
        <v>4704.4305899999999</v>
      </c>
      <c r="H20" s="2">
        <f t="shared" si="1"/>
        <v>0.29999999999563443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147528.9</v>
      </c>
      <c r="D23" s="1">
        <f>'PR-RAS'!E27</f>
        <v>141623.12</v>
      </c>
      <c r="E23" s="1">
        <v>0</v>
      </c>
      <c r="F23" s="1">
        <v>0</v>
      </c>
      <c r="G23" s="2">
        <f t="shared" si="0"/>
        <v>9477.0530799999997</v>
      </c>
      <c r="H23" s="2">
        <f t="shared" si="1"/>
        <v>0.22000000000116415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12930.36</v>
      </c>
      <c r="D25" s="1">
        <f>'PR-RAS'!E29</f>
        <v>15992.95</v>
      </c>
      <c r="E25" s="1">
        <v>0</v>
      </c>
      <c r="F25" s="1">
        <v>0</v>
      </c>
      <c r="G25" s="2">
        <f t="shared" si="0"/>
        <v>1077.9902400000001</v>
      </c>
      <c r="H25" s="2">
        <f t="shared" si="1"/>
        <v>0.40999999999985448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12930.36</v>
      </c>
      <c r="D27" s="1">
        <f>'PR-RAS'!E31</f>
        <v>15992.95</v>
      </c>
      <c r="E27" s="1">
        <v>0</v>
      </c>
      <c r="F27" s="1">
        <v>0</v>
      </c>
      <c r="G27" s="2">
        <f t="shared" si="0"/>
        <v>1167.82276</v>
      </c>
      <c r="H27" s="2">
        <f t="shared" si="1"/>
        <v>0.40999999999985448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935718.29</v>
      </c>
      <c r="D46" s="1">
        <f>'PR-RAS'!E50</f>
        <v>410035.56999999995</v>
      </c>
      <c r="E46" s="1">
        <v>0</v>
      </c>
      <c r="F46" s="1">
        <v>0</v>
      </c>
      <c r="G46" s="2">
        <f t="shared" si="0"/>
        <v>79010.524349999992</v>
      </c>
      <c r="H46" s="2">
        <f t="shared" si="1"/>
        <v>0.72000000008847564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51912.36</v>
      </c>
      <c r="D55" s="1">
        <f>'PR-RAS'!E59</f>
        <v>306140.67</v>
      </c>
      <c r="E55" s="1">
        <v>0</v>
      </c>
      <c r="F55" s="1">
        <v>0</v>
      </c>
      <c r="G55" s="2">
        <f t="shared" si="0"/>
        <v>35866.459799999997</v>
      </c>
      <c r="H55" s="2">
        <f t="shared" si="1"/>
        <v>0.69000000001688022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26912.36</v>
      </c>
      <c r="D56" s="1">
        <f>'PR-RAS'!E60</f>
        <v>87060.67</v>
      </c>
      <c r="E56" s="1">
        <v>0</v>
      </c>
      <c r="F56" s="1">
        <v>0</v>
      </c>
      <c r="G56" s="2">
        <f t="shared" si="0"/>
        <v>11056.853500000001</v>
      </c>
      <c r="H56" s="2">
        <f t="shared" si="1"/>
        <v>0.69000000000232831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25000</v>
      </c>
      <c r="D57" s="1">
        <f>'PR-RAS'!E61</f>
        <v>219080</v>
      </c>
      <c r="E57" s="1">
        <v>0</v>
      </c>
      <c r="F57" s="1">
        <v>0</v>
      </c>
      <c r="G57" s="2">
        <f t="shared" si="0"/>
        <v>25936.959999999999</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16518.82</v>
      </c>
      <c r="D58" s="1">
        <f>'PR-RAS'!E62</f>
        <v>35967.800000000003</v>
      </c>
      <c r="E58" s="1">
        <v>0</v>
      </c>
      <c r="F58" s="1">
        <v>0</v>
      </c>
      <c r="G58" s="2">
        <f t="shared" si="0"/>
        <v>5041.9019400000006</v>
      </c>
      <c r="H58" s="2">
        <f t="shared" si="1"/>
        <v>0.37999999999738066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16518.82</v>
      </c>
      <c r="D59" s="1">
        <f>'PR-RAS'!E63</f>
        <v>14967.8</v>
      </c>
      <c r="E59" s="1">
        <v>0</v>
      </c>
      <c r="F59" s="1">
        <v>0</v>
      </c>
      <c r="G59" s="2">
        <f t="shared" si="0"/>
        <v>2694.3563600000002</v>
      </c>
      <c r="H59" s="2">
        <f t="shared" si="1"/>
        <v>0.38000000000101863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21000</v>
      </c>
      <c r="E60" s="1">
        <v>0</v>
      </c>
      <c r="F60" s="1">
        <v>0</v>
      </c>
      <c r="G60" s="2">
        <f t="shared" si="0"/>
        <v>2478</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43036.22</v>
      </c>
      <c r="D64" s="1">
        <f>'PR-RAS'!E68</f>
        <v>43926.34</v>
      </c>
      <c r="E64" s="1">
        <v>0</v>
      </c>
      <c r="F64" s="1">
        <v>0</v>
      </c>
      <c r="G64" s="2">
        <f t="shared" si="0"/>
        <v>8246.0007000000005</v>
      </c>
      <c r="H64" s="2">
        <f t="shared" si="1"/>
        <v>0.55999999999767169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33590.92</v>
      </c>
      <c r="D65" s="1">
        <f>'PR-RAS'!E69</f>
        <v>34626.339999999997</v>
      </c>
      <c r="E65" s="1">
        <v>0</v>
      </c>
      <c r="F65" s="1">
        <v>0</v>
      </c>
      <c r="G65" s="2">
        <f t="shared" si="0"/>
        <v>6581.9903999999997</v>
      </c>
      <c r="H65" s="2">
        <f t="shared" si="1"/>
        <v>0.41999999999825377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9445.2999999999993</v>
      </c>
      <c r="D66" s="1">
        <f>'PR-RAS'!E70</f>
        <v>9300</v>
      </c>
      <c r="E66" s="1">
        <v>0</v>
      </c>
      <c r="F66" s="1">
        <v>0</v>
      </c>
      <c r="G66" s="2">
        <f t="shared" si="0"/>
        <v>1822.9445000000001</v>
      </c>
      <c r="H66" s="2">
        <f t="shared" si="1"/>
        <v>0.2999999999992724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824250.89</v>
      </c>
      <c r="D70" s="1">
        <f>'PR-RAS'!E74</f>
        <v>24000.76</v>
      </c>
      <c r="E70" s="1">
        <v>0</v>
      </c>
      <c r="F70" s="1">
        <v>0</v>
      </c>
      <c r="G70" s="2">
        <f t="shared" si="0"/>
        <v>60185.416290000008</v>
      </c>
      <c r="H70" s="2">
        <f t="shared" si="1"/>
        <v>0.34999999998763087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11140.63</v>
      </c>
      <c r="D71" s="1">
        <f>'PR-RAS'!E75</f>
        <v>0</v>
      </c>
      <c r="E71" s="1">
        <v>0</v>
      </c>
      <c r="F71" s="1">
        <v>0</v>
      </c>
      <c r="G71" s="2">
        <f t="shared" si="0"/>
        <v>779.84410000000003</v>
      </c>
      <c r="H71" s="2">
        <f t="shared" si="1"/>
        <v>0.37000000000080036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813110.26</v>
      </c>
      <c r="D72" s="1">
        <f>'PR-RAS'!E76</f>
        <v>24000.76</v>
      </c>
      <c r="E72" s="1">
        <v>0</v>
      </c>
      <c r="F72" s="1">
        <v>0</v>
      </c>
      <c r="G72" s="2">
        <f t="shared" si="0"/>
        <v>61138.936379999999</v>
      </c>
      <c r="H72" s="2">
        <f t="shared" si="1"/>
        <v>0.50000000001091394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32031.49</v>
      </c>
      <c r="D78" s="1">
        <f>'PR-RAS'!E82</f>
        <v>37132.29</v>
      </c>
      <c r="E78" s="1">
        <v>0</v>
      </c>
      <c r="F78" s="1">
        <v>0</v>
      </c>
      <c r="G78" s="2">
        <f t="shared" si="0"/>
        <v>8184.7973900000006</v>
      </c>
      <c r="H78" s="2">
        <f t="shared" si="1"/>
        <v>0.78000000000247383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1771.28</v>
      </c>
      <c r="D79" s="1">
        <f>'PR-RAS'!E83</f>
        <v>1877.1899999999998</v>
      </c>
      <c r="E79" s="1">
        <v>0</v>
      </c>
      <c r="F79" s="1">
        <v>0</v>
      </c>
      <c r="G79" s="2">
        <f t="shared" si="0"/>
        <v>431.00148000000002</v>
      </c>
      <c r="H79" s="2">
        <f t="shared" si="1"/>
        <v>0.46999999999979991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10.73</v>
      </c>
      <c r="D81" s="1">
        <f>'PR-RAS'!E85</f>
        <v>29.37</v>
      </c>
      <c r="E81" s="1">
        <v>0</v>
      </c>
      <c r="F81" s="1">
        <v>0</v>
      </c>
      <c r="G81" s="2">
        <f t="shared" si="0"/>
        <v>5.5575999999999999</v>
      </c>
      <c r="H81" s="2">
        <f t="shared" si="1"/>
        <v>0.64000000000000057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1760.55</v>
      </c>
      <c r="D82" s="1">
        <f>'PR-RAS'!E86</f>
        <v>1847.82</v>
      </c>
      <c r="E82" s="1">
        <v>0</v>
      </c>
      <c r="F82" s="1">
        <v>0</v>
      </c>
      <c r="G82" s="2">
        <f t="shared" si="0"/>
        <v>441.95139</v>
      </c>
      <c r="H82" s="2">
        <f t="shared" si="1"/>
        <v>0.63000000000010914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30260.210000000003</v>
      </c>
      <c r="D87" s="1">
        <f>'PR-RAS'!E91</f>
        <v>35255.1</v>
      </c>
      <c r="E87" s="1">
        <v>0</v>
      </c>
      <c r="F87" s="1">
        <v>0</v>
      </c>
      <c r="G87" s="2">
        <f t="shared" si="0"/>
        <v>8666.2552599999999</v>
      </c>
      <c r="H87" s="2">
        <f t="shared" si="1"/>
        <v>0.31000000000130967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7742.17</v>
      </c>
      <c r="D88" s="1">
        <f>'PR-RAS'!E92</f>
        <v>13405</v>
      </c>
      <c r="E88" s="1">
        <v>0</v>
      </c>
      <c r="F88" s="1">
        <v>0</v>
      </c>
      <c r="G88" s="2">
        <f t="shared" si="0"/>
        <v>3006.0387899999996</v>
      </c>
      <c r="H88" s="2">
        <f t="shared" si="1"/>
        <v>0.17000000000007276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13348.02</v>
      </c>
      <c r="D89" s="1">
        <f>'PR-RAS'!E93</f>
        <v>13322.27</v>
      </c>
      <c r="E89" s="1">
        <v>0</v>
      </c>
      <c r="F89" s="1">
        <v>0</v>
      </c>
      <c r="G89" s="2">
        <f t="shared" si="0"/>
        <v>3519.3452799999995</v>
      </c>
      <c r="H89" s="2">
        <f t="shared" si="1"/>
        <v>0.29000000000087311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8535.64</v>
      </c>
      <c r="D90" s="1">
        <f>'PR-RAS'!E94</f>
        <v>8179.66</v>
      </c>
      <c r="E90" s="1">
        <v>0</v>
      </c>
      <c r="F90" s="1">
        <v>0</v>
      </c>
      <c r="G90" s="2">
        <f t="shared" si="0"/>
        <v>2215.6514399999996</v>
      </c>
      <c r="H90" s="2">
        <f t="shared" si="1"/>
        <v>0.7000000000007276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634.38</v>
      </c>
      <c r="D93" s="1">
        <f>'PR-RAS'!E97</f>
        <v>348.17</v>
      </c>
      <c r="E93" s="1">
        <v>0</v>
      </c>
      <c r="F93" s="1">
        <v>0</v>
      </c>
      <c r="G93" s="2">
        <f t="shared" si="0"/>
        <v>122.42624000000001</v>
      </c>
      <c r="H93" s="2">
        <f t="shared" si="1"/>
        <v>0.55000000000001137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485802.22</v>
      </c>
      <c r="D102" s="1">
        <f>'PR-RAS'!E106</f>
        <v>254966.92</v>
      </c>
      <c r="E102" s="1">
        <v>0</v>
      </c>
      <c r="F102" s="1">
        <v>0</v>
      </c>
      <c r="G102" s="2">
        <f t="shared" si="0"/>
        <v>100569.34206000001</v>
      </c>
      <c r="H102" s="2">
        <f t="shared" si="1"/>
        <v>0.29999999995925464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19416.620000000003</v>
      </c>
      <c r="D103" s="1">
        <f>'PR-RAS'!E107</f>
        <v>15806.78</v>
      </c>
      <c r="E103" s="1">
        <v>0</v>
      </c>
      <c r="F103" s="1">
        <v>0</v>
      </c>
      <c r="G103" s="2">
        <f t="shared" si="0"/>
        <v>5205.0783600000004</v>
      </c>
      <c r="H103" s="2">
        <f t="shared" si="1"/>
        <v>0.59999999999672582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173.72</v>
      </c>
      <c r="D105" s="1">
        <f>'PR-RAS'!E109</f>
        <v>54.52</v>
      </c>
      <c r="E105" s="1">
        <v>0</v>
      </c>
      <c r="F105" s="1">
        <v>0</v>
      </c>
      <c r="G105" s="2">
        <f t="shared" si="0"/>
        <v>29.407039999999999</v>
      </c>
      <c r="H105" s="2">
        <f t="shared" si="1"/>
        <v>0.75999999999999801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19242.900000000001</v>
      </c>
      <c r="D107" s="1">
        <f>'PR-RAS'!E111</f>
        <v>15752.26</v>
      </c>
      <c r="E107" s="1">
        <v>0</v>
      </c>
      <c r="F107" s="1">
        <v>0</v>
      </c>
      <c r="G107" s="2">
        <f t="shared" si="0"/>
        <v>5379.2265199999993</v>
      </c>
      <c r="H107" s="2">
        <f t="shared" si="1"/>
        <v>0.35999999999876309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169370.55000000002</v>
      </c>
      <c r="D108" s="1">
        <f>'PR-RAS'!E112</f>
        <v>155222.77000000002</v>
      </c>
      <c r="E108" s="1">
        <v>0</v>
      </c>
      <c r="F108" s="1">
        <v>0</v>
      </c>
      <c r="G108" s="2">
        <f t="shared" si="0"/>
        <v>51340.321630000006</v>
      </c>
      <c r="H108" s="2">
        <f t="shared" si="1"/>
        <v>0.67999999996391125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11098.01</v>
      </c>
      <c r="D111" s="1">
        <f>'PR-RAS'!E115</f>
        <v>3676.98</v>
      </c>
      <c r="E111" s="1">
        <v>0</v>
      </c>
      <c r="F111" s="1">
        <v>0</v>
      </c>
      <c r="G111" s="2">
        <f t="shared" si="0"/>
        <v>2029.7167000000002</v>
      </c>
      <c r="H111" s="2">
        <f t="shared" si="1"/>
        <v>3.0000000000200089E-2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158272.54</v>
      </c>
      <c r="D113" s="1">
        <f>'PR-RAS'!E117</f>
        <v>151545.79</v>
      </c>
      <c r="E113" s="1">
        <v>0</v>
      </c>
      <c r="F113" s="1">
        <v>0</v>
      </c>
      <c r="G113" s="2">
        <f t="shared" si="0"/>
        <v>51672.781439999999</v>
      </c>
      <c r="H113" s="2">
        <f t="shared" si="1"/>
        <v>0.66999999998370185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297015.05</v>
      </c>
      <c r="D116" s="1">
        <f>'PR-RAS'!E120</f>
        <v>83937.37</v>
      </c>
      <c r="E116" s="1">
        <v>0</v>
      </c>
      <c r="F116" s="1">
        <v>0</v>
      </c>
      <c r="G116" s="2">
        <f t="shared" si="0"/>
        <v>53462.325850000001</v>
      </c>
      <c r="H116" s="2">
        <f t="shared" si="1"/>
        <v>0.41999999998370185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226972.16</v>
      </c>
      <c r="D117" s="1">
        <f>'PR-RAS'!E121</f>
        <v>4932.33</v>
      </c>
      <c r="E117" s="1">
        <v>0</v>
      </c>
      <c r="F117" s="1">
        <v>0</v>
      </c>
      <c r="G117" s="2">
        <f t="shared" si="0"/>
        <v>27473.071120000001</v>
      </c>
      <c r="H117" s="2">
        <f t="shared" si="1"/>
        <v>0.4900000000034197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67542.89</v>
      </c>
      <c r="D118" s="1">
        <f>'PR-RAS'!E122</f>
        <v>66755.039999999994</v>
      </c>
      <c r="E118" s="1">
        <v>0</v>
      </c>
      <c r="F118" s="1">
        <v>0</v>
      </c>
      <c r="G118" s="2">
        <f t="shared" si="0"/>
        <v>23523.197489999999</v>
      </c>
      <c r="H118" s="2">
        <f t="shared" si="1"/>
        <v>0.14999999999417923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2500</v>
      </c>
      <c r="D119" s="1">
        <f>'PR-RAS'!E123</f>
        <v>12250</v>
      </c>
      <c r="E119" s="1">
        <v>0</v>
      </c>
      <c r="F119" s="1">
        <v>0</v>
      </c>
      <c r="G119" s="2">
        <f t="shared" si="0"/>
        <v>3186</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42280.42</v>
      </c>
      <c r="D120" s="1">
        <f>'PR-RAS'!E124</f>
        <v>50557.32</v>
      </c>
      <c r="E120" s="1">
        <v>0</v>
      </c>
      <c r="F120" s="1">
        <v>0</v>
      </c>
      <c r="G120" s="2">
        <f t="shared" si="0"/>
        <v>17064.012139999999</v>
      </c>
      <c r="H120" s="2">
        <f t="shared" si="1"/>
        <v>0.73999999999796273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39222.89</v>
      </c>
      <c r="D121" s="1">
        <f>'PR-RAS'!E125</f>
        <v>46200.97</v>
      </c>
      <c r="E121" s="1">
        <v>0</v>
      </c>
      <c r="F121" s="1">
        <v>0</v>
      </c>
      <c r="G121" s="2">
        <f t="shared" si="0"/>
        <v>15794.979600000001</v>
      </c>
      <c r="H121" s="2">
        <f t="shared" si="1"/>
        <v>0.13999999999941792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38229.14</v>
      </c>
      <c r="D122" s="1">
        <f>'PR-RAS'!E126</f>
        <v>43636.5</v>
      </c>
      <c r="E122" s="1">
        <v>0</v>
      </c>
      <c r="F122" s="1">
        <v>0</v>
      </c>
      <c r="G122" s="2">
        <f t="shared" si="0"/>
        <v>15185.75894</v>
      </c>
      <c r="H122" s="2">
        <f t="shared" si="1"/>
        <v>0.63999999999941792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993.75</v>
      </c>
      <c r="D123" s="1">
        <f>'PR-RAS'!E127</f>
        <v>2564.4699999999998</v>
      </c>
      <c r="E123" s="1">
        <v>0</v>
      </c>
      <c r="F123" s="1">
        <v>0</v>
      </c>
      <c r="G123" s="2">
        <f t="shared" si="0"/>
        <v>746.96817999999996</v>
      </c>
      <c r="H123" s="2">
        <f t="shared" si="1"/>
        <v>0.71999999999979991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3057.5299999999997</v>
      </c>
      <c r="D124" s="1">
        <f>'PR-RAS'!E128</f>
        <v>4356.3500000000004</v>
      </c>
      <c r="E124" s="1">
        <v>0</v>
      </c>
      <c r="F124" s="1">
        <v>0</v>
      </c>
      <c r="G124" s="2">
        <f t="shared" si="0"/>
        <v>1447.73829</v>
      </c>
      <c r="H124" s="2">
        <f t="shared" si="1"/>
        <v>0.82000000000061846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1865.18</v>
      </c>
      <c r="D125" s="1">
        <f>'PR-RAS'!E129</f>
        <v>2804.94</v>
      </c>
      <c r="E125" s="1">
        <v>0</v>
      </c>
      <c r="F125" s="1">
        <v>0</v>
      </c>
      <c r="G125" s="2">
        <f t="shared" si="0"/>
        <v>926.90744000000007</v>
      </c>
      <c r="H125" s="2">
        <f t="shared" si="1"/>
        <v>0.24000000000000909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1192.3499999999999</v>
      </c>
      <c r="D126" s="1">
        <f>'PR-RAS'!E130</f>
        <v>1551.41</v>
      </c>
      <c r="E126" s="1">
        <v>0</v>
      </c>
      <c r="F126" s="1">
        <v>0</v>
      </c>
      <c r="G126" s="2">
        <f t="shared" si="0"/>
        <v>536.89625000000001</v>
      </c>
      <c r="H126" s="2">
        <f t="shared" si="1"/>
        <v>0.75999999999999091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10396.32</v>
      </c>
      <c r="D135" s="1">
        <f>'PR-RAS'!E139</f>
        <v>13344.08</v>
      </c>
      <c r="E135" s="1">
        <v>0</v>
      </c>
      <c r="F135" s="1">
        <v>0</v>
      </c>
      <c r="G135" s="2">
        <f t="shared" si="0"/>
        <v>4969.3203199999998</v>
      </c>
      <c r="H135" s="2">
        <f t="shared" si="1"/>
        <v>0.3999999999996362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217.35</v>
      </c>
      <c r="D136" s="1">
        <f>'PR-RAS'!E140</f>
        <v>1353.77</v>
      </c>
      <c r="E136" s="1">
        <v>0</v>
      </c>
      <c r="F136" s="1">
        <v>0</v>
      </c>
      <c r="G136" s="2">
        <f t="shared" si="0"/>
        <v>394.86015000000003</v>
      </c>
      <c r="H136" s="2">
        <f t="shared" si="1"/>
        <v>0.58000000000001251</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217.35</v>
      </c>
      <c r="D145" s="1">
        <f>'PR-RAS'!E149</f>
        <v>1353.77</v>
      </c>
      <c r="E145" s="1">
        <v>0</v>
      </c>
      <c r="F145" s="1">
        <v>0</v>
      </c>
      <c r="G145" s="2">
        <f t="shared" si="0"/>
        <v>421.18415999999996</v>
      </c>
      <c r="H145" s="2">
        <f t="shared" si="1"/>
        <v>0.58000000000001251</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10178.969999999999</v>
      </c>
      <c r="D146" s="1">
        <f>'PR-RAS'!E150</f>
        <v>11990.31</v>
      </c>
      <c r="E146" s="1">
        <v>0</v>
      </c>
      <c r="F146" s="1">
        <v>0</v>
      </c>
      <c r="G146" s="2">
        <f t="shared" si="0"/>
        <v>4953.1405499999992</v>
      </c>
      <c r="H146" s="2">
        <f t="shared" si="1"/>
        <v>0.34000000000014552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1651695.34</v>
      </c>
      <c r="D147" s="1">
        <f>'PR-RAS'!E151</f>
        <v>2295211.7200000002</v>
      </c>
      <c r="E147" s="1">
        <v>0</v>
      </c>
      <c r="F147" s="1">
        <v>0</v>
      </c>
      <c r="G147" s="2">
        <f t="shared" si="0"/>
        <v>911349.34187999996</v>
      </c>
      <c r="H147" s="2">
        <f t="shared" si="1"/>
        <v>0.61999999987892807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589874.67999999993</v>
      </c>
      <c r="D148" s="1">
        <f>'PR-RAS'!E152</f>
        <v>845501.44000000006</v>
      </c>
      <c r="E148" s="1">
        <v>0</v>
      </c>
      <c r="F148" s="1">
        <v>0</v>
      </c>
      <c r="G148" s="2">
        <f t="shared" si="0"/>
        <v>335289.00131999998</v>
      </c>
      <c r="H148" s="2">
        <f t="shared" si="1"/>
        <v>0.76000000012572855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469211.69</v>
      </c>
      <c r="D149" s="1">
        <f>'PR-RAS'!E153</f>
        <v>664544.05000000005</v>
      </c>
      <c r="E149" s="1">
        <v>0</v>
      </c>
      <c r="F149" s="1">
        <v>0</v>
      </c>
      <c r="G149" s="2">
        <f t="shared" si="0"/>
        <v>266148.36891999998</v>
      </c>
      <c r="H149" s="2">
        <f t="shared" si="1"/>
        <v>0.36000000004423782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469211.69</v>
      </c>
      <c r="D150" s="1">
        <f>'PR-RAS'!E154</f>
        <v>664544.05000000005</v>
      </c>
      <c r="E150" s="1">
        <v>0</v>
      </c>
      <c r="F150" s="1">
        <v>0</v>
      </c>
      <c r="G150" s="2">
        <f t="shared" si="0"/>
        <v>267946.66871</v>
      </c>
      <c r="H150" s="2">
        <f t="shared" si="1"/>
        <v>0.36000000004423782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49748.04</v>
      </c>
      <c r="D154" s="1">
        <f>'PR-RAS'!E158</f>
        <v>74501.23</v>
      </c>
      <c r="E154" s="1">
        <v>0</v>
      </c>
      <c r="F154" s="1">
        <v>0</v>
      </c>
      <c r="G154" s="2">
        <f t="shared" si="0"/>
        <v>30408.826499999999</v>
      </c>
      <c r="H154" s="2">
        <f t="shared" si="1"/>
        <v>0.26999999999679858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70914.95</v>
      </c>
      <c r="D155" s="1">
        <f>'PR-RAS'!E159</f>
        <v>106456.16</v>
      </c>
      <c r="E155" s="1">
        <v>0</v>
      </c>
      <c r="F155" s="1">
        <v>0</v>
      </c>
      <c r="G155" s="2">
        <f t="shared" si="0"/>
        <v>43709.399580000005</v>
      </c>
      <c r="H155" s="2">
        <f t="shared" si="1"/>
        <v>0.21000000000640284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70914.95</v>
      </c>
      <c r="D157" s="1">
        <f>'PR-RAS'!E161</f>
        <v>106456.16</v>
      </c>
      <c r="E157" s="1">
        <v>0</v>
      </c>
      <c r="F157" s="1">
        <v>0</v>
      </c>
      <c r="G157" s="2">
        <f t="shared" si="0"/>
        <v>44277.054120000001</v>
      </c>
      <c r="H157" s="2">
        <f t="shared" si="1"/>
        <v>0.21000000000640284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622160.08000000007</v>
      </c>
      <c r="D159" s="1">
        <f>'PR-RAS'!E163</f>
        <v>909398.2300000001</v>
      </c>
      <c r="E159" s="1">
        <v>0</v>
      </c>
      <c r="F159" s="1">
        <v>0</v>
      </c>
      <c r="G159" s="2">
        <f t="shared" si="0"/>
        <v>385671.13332000002</v>
      </c>
      <c r="H159" s="2">
        <f t="shared" si="1"/>
        <v>0.31000000017229468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23028.709999999995</v>
      </c>
      <c r="D160" s="1">
        <f>'PR-RAS'!E164</f>
        <v>35253.68</v>
      </c>
      <c r="E160" s="1">
        <v>0</v>
      </c>
      <c r="F160" s="1">
        <v>0</v>
      </c>
      <c r="G160" s="2">
        <f t="shared" si="0"/>
        <v>14872.235129999999</v>
      </c>
      <c r="H160" s="2">
        <f t="shared" si="1"/>
        <v>0.61000000000422006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1734.44</v>
      </c>
      <c r="D161" s="1">
        <f>'PR-RAS'!E165</f>
        <v>3258.74</v>
      </c>
      <c r="E161" s="1">
        <v>0</v>
      </c>
      <c r="F161" s="1">
        <v>0</v>
      </c>
      <c r="G161" s="2">
        <f t="shared" si="0"/>
        <v>1320.3072</v>
      </c>
      <c r="H161" s="2">
        <f t="shared" si="1"/>
        <v>0.70000000000027285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19146.55</v>
      </c>
      <c r="D162" s="1">
        <f>'PR-RAS'!E166</f>
        <v>27951.98</v>
      </c>
      <c r="E162" s="1">
        <v>0</v>
      </c>
      <c r="F162" s="1">
        <v>0</v>
      </c>
      <c r="G162" s="2">
        <f t="shared" si="0"/>
        <v>12083.132109999999</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1935.12</v>
      </c>
      <c r="D163" s="1">
        <f>'PR-RAS'!E167</f>
        <v>3497.63</v>
      </c>
      <c r="E163" s="1">
        <v>0</v>
      </c>
      <c r="F163" s="1">
        <v>0</v>
      </c>
      <c r="G163" s="2">
        <f t="shared" si="0"/>
        <v>1446.7215600000002</v>
      </c>
      <c r="H163" s="2">
        <f t="shared" si="1"/>
        <v>0.48999999999978172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212.6</v>
      </c>
      <c r="D164" s="1">
        <f>'PR-RAS'!E168</f>
        <v>545.33000000000004</v>
      </c>
      <c r="E164" s="1">
        <v>0</v>
      </c>
      <c r="F164" s="1">
        <v>0</v>
      </c>
      <c r="G164" s="2">
        <f t="shared" si="0"/>
        <v>212.43138000000002</v>
      </c>
      <c r="H164" s="2">
        <f t="shared" si="1"/>
        <v>0.73000000000004661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109792.87000000001</v>
      </c>
      <c r="D165" s="1">
        <f>'PR-RAS'!E169</f>
        <v>112048.9</v>
      </c>
      <c r="E165" s="1">
        <v>0</v>
      </c>
      <c r="F165" s="1">
        <v>0</v>
      </c>
      <c r="G165" s="2">
        <f t="shared" si="0"/>
        <v>54758.069880000003</v>
      </c>
      <c r="H165" s="2">
        <f t="shared" si="1"/>
        <v>0.22999999999592546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15354.09</v>
      </c>
      <c r="D166" s="1">
        <f>'PR-RAS'!E170</f>
        <v>18554.939999999999</v>
      </c>
      <c r="E166" s="1">
        <v>0</v>
      </c>
      <c r="F166" s="1">
        <v>0</v>
      </c>
      <c r="G166" s="2">
        <f t="shared" si="0"/>
        <v>8656.5550500000008</v>
      </c>
      <c r="H166" s="2">
        <f t="shared" si="1"/>
        <v>0.15000000000145519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31200.5</v>
      </c>
      <c r="D167" s="1">
        <f>'PR-RAS'!E171</f>
        <v>30744.71</v>
      </c>
      <c r="E167" s="1">
        <v>0</v>
      </c>
      <c r="F167" s="1">
        <v>0</v>
      </c>
      <c r="G167" s="2">
        <f t="shared" si="0"/>
        <v>15386.52672</v>
      </c>
      <c r="H167" s="2">
        <f t="shared" si="1"/>
        <v>0.79000000000087311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54777.08</v>
      </c>
      <c r="D168" s="1">
        <f>'PR-RAS'!E172</f>
        <v>52610.400000000001</v>
      </c>
      <c r="E168" s="1">
        <v>0</v>
      </c>
      <c r="F168" s="1">
        <v>0</v>
      </c>
      <c r="G168" s="2">
        <f t="shared" si="0"/>
        <v>26719.645960000002</v>
      </c>
      <c r="H168" s="2">
        <f t="shared" si="1"/>
        <v>0.48000000000320142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4888.74</v>
      </c>
      <c r="D169" s="1">
        <f>'PR-RAS'!E173</f>
        <v>4599.1899999999996</v>
      </c>
      <c r="E169" s="1">
        <v>0</v>
      </c>
      <c r="F169" s="1">
        <v>0</v>
      </c>
      <c r="G169" s="2">
        <f t="shared" si="0"/>
        <v>2366.63616</v>
      </c>
      <c r="H169" s="2">
        <f t="shared" si="1"/>
        <v>0.4499999999998181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1585.44</v>
      </c>
      <c r="D170" s="1">
        <f>'PR-RAS'!E174</f>
        <v>3491.22</v>
      </c>
      <c r="E170" s="1">
        <v>0</v>
      </c>
      <c r="F170" s="1">
        <v>0</v>
      </c>
      <c r="G170" s="2">
        <f t="shared" si="0"/>
        <v>1447.97172</v>
      </c>
      <c r="H170" s="2">
        <f t="shared" si="1"/>
        <v>0.65999999999985448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1987.02</v>
      </c>
      <c r="D172" s="1">
        <f>'PR-RAS'!E176</f>
        <v>2048.44</v>
      </c>
      <c r="E172" s="1">
        <v>0</v>
      </c>
      <c r="F172" s="1">
        <v>0</v>
      </c>
      <c r="G172" s="2">
        <f t="shared" si="0"/>
        <v>1040.3469</v>
      </c>
      <c r="H172" s="2">
        <f t="shared" si="1"/>
        <v>0.46000000000003638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442071.51</v>
      </c>
      <c r="D173" s="1">
        <f>'PR-RAS'!E177</f>
        <v>707394.55000000016</v>
      </c>
      <c r="E173" s="1">
        <v>0</v>
      </c>
      <c r="F173" s="1">
        <v>0</v>
      </c>
      <c r="G173" s="2">
        <f t="shared" si="0"/>
        <v>319380.02492000005</v>
      </c>
      <c r="H173" s="2">
        <f t="shared" si="1"/>
        <v>0.93999999982770532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23773.919999999998</v>
      </c>
      <c r="D174" s="1">
        <f>'PR-RAS'!E178</f>
        <v>21733.31</v>
      </c>
      <c r="E174" s="1">
        <v>0</v>
      </c>
      <c r="F174" s="1">
        <v>0</v>
      </c>
      <c r="G174" s="2">
        <f t="shared" si="0"/>
        <v>11632.61342</v>
      </c>
      <c r="H174" s="2">
        <f t="shared" si="1"/>
        <v>0.3900000000030559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276473.51</v>
      </c>
      <c r="D175" s="1">
        <f>'PR-RAS'!E179</f>
        <v>475057.51</v>
      </c>
      <c r="E175" s="1">
        <v>0</v>
      </c>
      <c r="F175" s="1">
        <v>0</v>
      </c>
      <c r="G175" s="2">
        <f t="shared" si="0"/>
        <v>213426.40422</v>
      </c>
      <c r="H175" s="2">
        <f t="shared" si="1"/>
        <v>0.97999999998137355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20024.64</v>
      </c>
      <c r="D176" s="1">
        <f>'PR-RAS'!E180</f>
        <v>40966.04</v>
      </c>
      <c r="E176" s="1">
        <v>0</v>
      </c>
      <c r="F176" s="1">
        <v>0</v>
      </c>
      <c r="G176" s="2">
        <f t="shared" si="0"/>
        <v>17842.425999999999</v>
      </c>
      <c r="H176" s="2">
        <f t="shared" si="1"/>
        <v>0.40000000000145519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15061.96</v>
      </c>
      <c r="D177" s="1">
        <f>'PR-RAS'!E181</f>
        <v>50646.92</v>
      </c>
      <c r="E177" s="1">
        <v>0</v>
      </c>
      <c r="F177" s="1">
        <v>0</v>
      </c>
      <c r="G177" s="2">
        <f t="shared" si="0"/>
        <v>20478.620799999997</v>
      </c>
      <c r="H177" s="2">
        <f t="shared" si="1"/>
        <v>0.12000000000261934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3458.24</v>
      </c>
      <c r="D178" s="1">
        <f>'PR-RAS'!E182</f>
        <v>4973.2299999999996</v>
      </c>
      <c r="E178" s="1">
        <v>0</v>
      </c>
      <c r="F178" s="1">
        <v>0</v>
      </c>
      <c r="G178" s="2">
        <f t="shared" si="0"/>
        <v>2372.6318999999999</v>
      </c>
      <c r="H178" s="2">
        <f t="shared" si="1"/>
        <v>0.46999999999934516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8586.01</v>
      </c>
      <c r="D179" s="1">
        <f>'PR-RAS'!E183</f>
        <v>10549.06</v>
      </c>
      <c r="E179" s="1">
        <v>0</v>
      </c>
      <c r="F179" s="1">
        <v>0</v>
      </c>
      <c r="G179" s="2">
        <f t="shared" si="0"/>
        <v>5283.7751399999997</v>
      </c>
      <c r="H179" s="2">
        <f t="shared" si="1"/>
        <v>6.9999999999708962E-2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42177.97</v>
      </c>
      <c r="D180" s="1">
        <f>'PR-RAS'!E184</f>
        <v>29480.17</v>
      </c>
      <c r="E180" s="1">
        <v>0</v>
      </c>
      <c r="F180" s="1">
        <v>0</v>
      </c>
      <c r="G180" s="2">
        <f t="shared" si="0"/>
        <v>18103.75749</v>
      </c>
      <c r="H180" s="2">
        <f t="shared" si="1"/>
        <v>0.19999999999708962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28173.45</v>
      </c>
      <c r="D181" s="1">
        <f>'PR-RAS'!E185</f>
        <v>34940.769999999997</v>
      </c>
      <c r="E181" s="1">
        <v>0</v>
      </c>
      <c r="F181" s="1">
        <v>0</v>
      </c>
      <c r="G181" s="2">
        <f t="shared" si="0"/>
        <v>17649.898199999996</v>
      </c>
      <c r="H181" s="2">
        <f t="shared" si="1"/>
        <v>0.68000000000392902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24341.81</v>
      </c>
      <c r="D182" s="1">
        <f>'PR-RAS'!E186</f>
        <v>39047.54</v>
      </c>
      <c r="E182" s="1">
        <v>0</v>
      </c>
      <c r="F182" s="1">
        <v>0</v>
      </c>
      <c r="G182" s="2">
        <f t="shared" si="0"/>
        <v>18541.077089999999</v>
      </c>
      <c r="H182" s="2">
        <f t="shared" si="1"/>
        <v>0.64999999999781721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1695.2</v>
      </c>
      <c r="D183" s="1">
        <f>'PR-RAS'!E187</f>
        <v>1743.1</v>
      </c>
      <c r="E183" s="1">
        <v>0</v>
      </c>
      <c r="F183" s="1">
        <v>0</v>
      </c>
      <c r="G183" s="2">
        <f t="shared" si="0"/>
        <v>943.01479999999992</v>
      </c>
      <c r="H183" s="2">
        <f t="shared" si="1"/>
        <v>0.29999999999995453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45571.79</v>
      </c>
      <c r="D184" s="1">
        <f>'PR-RAS'!E188</f>
        <v>52958.000000000007</v>
      </c>
      <c r="E184" s="1">
        <v>0</v>
      </c>
      <c r="F184" s="1">
        <v>0</v>
      </c>
      <c r="G184" s="2">
        <f t="shared" si="0"/>
        <v>27722.26557</v>
      </c>
      <c r="H184" s="2">
        <f t="shared" si="1"/>
        <v>0.21000000000640284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3580.39</v>
      </c>
      <c r="D185" s="1">
        <f>'PR-RAS'!E189</f>
        <v>3804.75</v>
      </c>
      <c r="E185" s="1">
        <v>0</v>
      </c>
      <c r="F185" s="1">
        <v>0</v>
      </c>
      <c r="G185" s="2">
        <f t="shared" si="0"/>
        <v>2058.9397599999998</v>
      </c>
      <c r="H185" s="2">
        <f t="shared" si="1"/>
        <v>0.63999999999987267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3241.95</v>
      </c>
      <c r="D186" s="1">
        <f>'PR-RAS'!E190</f>
        <v>6103.06</v>
      </c>
      <c r="E186" s="1">
        <v>0</v>
      </c>
      <c r="F186" s="1">
        <v>0</v>
      </c>
      <c r="G186" s="2">
        <f t="shared" si="0"/>
        <v>2857.8929499999999</v>
      </c>
      <c r="H186" s="2">
        <f t="shared" si="1"/>
        <v>0.11000000000058208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13382.17</v>
      </c>
      <c r="D187" s="1">
        <f>'PR-RAS'!E191</f>
        <v>16165.24</v>
      </c>
      <c r="E187" s="1">
        <v>0</v>
      </c>
      <c r="F187" s="1">
        <v>0</v>
      </c>
      <c r="G187" s="2">
        <f t="shared" si="0"/>
        <v>8502.5529000000006</v>
      </c>
      <c r="H187" s="2">
        <f t="shared" si="1"/>
        <v>0.40999999999985448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1227.68</v>
      </c>
      <c r="D188" s="1">
        <f>'PR-RAS'!E192</f>
        <v>1227.9000000000001</v>
      </c>
      <c r="E188" s="1">
        <v>0</v>
      </c>
      <c r="F188" s="1">
        <v>0</v>
      </c>
      <c r="G188" s="2">
        <f t="shared" si="0"/>
        <v>688.81076000000007</v>
      </c>
      <c r="H188" s="2">
        <f t="shared" si="1"/>
        <v>0.41999999999984539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21071.78</v>
      </c>
      <c r="D189" s="1">
        <f>'PR-RAS'!E193</f>
        <v>23380.82</v>
      </c>
      <c r="E189" s="1">
        <v>0</v>
      </c>
      <c r="F189" s="1">
        <v>0</v>
      </c>
      <c r="G189" s="2">
        <f t="shared" si="0"/>
        <v>12752.68296</v>
      </c>
      <c r="H189" s="2">
        <f t="shared" si="1"/>
        <v>0.40000000000145519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3067.82</v>
      </c>
      <c r="D191" s="1">
        <f>'PR-RAS'!E195</f>
        <v>2276.23</v>
      </c>
      <c r="E191" s="1">
        <v>0</v>
      </c>
      <c r="F191" s="1">
        <v>0</v>
      </c>
      <c r="G191" s="2">
        <f t="shared" si="0"/>
        <v>1447.8532000000002</v>
      </c>
      <c r="H191" s="2">
        <f t="shared" si="1"/>
        <v>0.40999999999985448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15435.42</v>
      </c>
      <c r="D192" s="1">
        <f>'PR-RAS'!E196</f>
        <v>5650.52</v>
      </c>
      <c r="E192" s="1">
        <v>0</v>
      </c>
      <c r="F192" s="1">
        <v>0</v>
      </c>
      <c r="G192" s="2">
        <f t="shared" si="0"/>
        <v>5106.6638599999997</v>
      </c>
      <c r="H192" s="2">
        <f t="shared" si="1"/>
        <v>0.8999999999996362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11574.6</v>
      </c>
      <c r="D198" s="1">
        <f>'PR-RAS'!E202</f>
        <v>1800.21</v>
      </c>
      <c r="E198" s="1">
        <v>0</v>
      </c>
      <c r="F198" s="1">
        <v>0</v>
      </c>
      <c r="G198" s="2">
        <f t="shared" si="0"/>
        <v>2989.4789400000004</v>
      </c>
      <c r="H198" s="2">
        <f t="shared" si="1"/>
        <v>0.60999999999967258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2360.92</v>
      </c>
      <c r="D200" s="1">
        <f>'PR-RAS'!E204</f>
        <v>1800.21</v>
      </c>
      <c r="E200" s="1">
        <v>0</v>
      </c>
      <c r="F200" s="1">
        <v>0</v>
      </c>
      <c r="G200" s="2">
        <f t="shared" si="0"/>
        <v>1186.3066600000002</v>
      </c>
      <c r="H200" s="2">
        <f t="shared" si="1"/>
        <v>0.28999999999996362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9213.68</v>
      </c>
      <c r="D201" s="1">
        <f>'PR-RAS'!E205</f>
        <v>0</v>
      </c>
      <c r="E201" s="1">
        <v>0</v>
      </c>
      <c r="F201" s="1">
        <v>0</v>
      </c>
      <c r="G201" s="2">
        <f t="shared" si="0"/>
        <v>1842.7360000000001</v>
      </c>
      <c r="H201" s="2">
        <f t="shared" si="1"/>
        <v>0.31999999999970896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3860.82</v>
      </c>
      <c r="D206" s="1">
        <f>'PR-RAS'!E210</f>
        <v>3850.3100000000004</v>
      </c>
      <c r="E206" s="1">
        <v>0</v>
      </c>
      <c r="F206" s="1">
        <v>0</v>
      </c>
      <c r="G206" s="2">
        <f t="shared" si="0"/>
        <v>2370.0951999999997</v>
      </c>
      <c r="H206" s="2">
        <f t="shared" si="1"/>
        <v>0.49000000000023647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3426.88</v>
      </c>
      <c r="D207" s="1">
        <f>'PR-RAS'!E211</f>
        <v>3548.67</v>
      </c>
      <c r="E207" s="1">
        <v>0</v>
      </c>
      <c r="F207" s="1">
        <v>0</v>
      </c>
      <c r="G207" s="2">
        <f t="shared" si="0"/>
        <v>2167.9893200000001</v>
      </c>
      <c r="H207" s="2">
        <f t="shared" si="1"/>
        <v>0.4499999999998181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183.71</v>
      </c>
      <c r="D209" s="1">
        <f>'PR-RAS'!E213</f>
        <v>179.38</v>
      </c>
      <c r="E209" s="1">
        <v>0</v>
      </c>
      <c r="F209" s="1">
        <v>0</v>
      </c>
      <c r="G209" s="2">
        <f t="shared" si="0"/>
        <v>112.83376</v>
      </c>
      <c r="H209" s="2">
        <f t="shared" si="1"/>
        <v>0.66999999999998749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250.23</v>
      </c>
      <c r="D210" s="1">
        <f>'PR-RAS'!E214</f>
        <v>122.26</v>
      </c>
      <c r="E210" s="1">
        <v>0</v>
      </c>
      <c r="F210" s="1">
        <v>0</v>
      </c>
      <c r="G210" s="2">
        <f t="shared" si="0"/>
        <v>103.40275</v>
      </c>
      <c r="H210" s="2">
        <f t="shared" si="1"/>
        <v>0.48999999999999488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851.12</v>
      </c>
      <c r="D211" s="1">
        <f>'PR-RAS'!E215</f>
        <v>380</v>
      </c>
      <c r="E211" s="1">
        <v>0</v>
      </c>
      <c r="F211" s="1">
        <v>0</v>
      </c>
      <c r="G211" s="2">
        <f t="shared" si="0"/>
        <v>338.33519999999999</v>
      </c>
      <c r="H211" s="2">
        <f t="shared" si="1"/>
        <v>0.12000000000000455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851.12</v>
      </c>
      <c r="D215" s="1">
        <f>'PR-RAS'!E219</f>
        <v>380</v>
      </c>
      <c r="E215" s="1">
        <v>0</v>
      </c>
      <c r="F215" s="1">
        <v>0</v>
      </c>
      <c r="G215" s="2">
        <f t="shared" si="0"/>
        <v>344.77967999999998</v>
      </c>
      <c r="H215" s="2">
        <f t="shared" si="1"/>
        <v>0.12000000000000455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851.12</v>
      </c>
      <c r="D218" s="1">
        <f>'PR-RAS'!E222</f>
        <v>380</v>
      </c>
      <c r="E218" s="1">
        <v>0</v>
      </c>
      <c r="F218" s="1">
        <v>0</v>
      </c>
      <c r="G218" s="2">
        <f t="shared" si="0"/>
        <v>349.61303999999996</v>
      </c>
      <c r="H218" s="2">
        <f t="shared" si="1"/>
        <v>0.12000000000000455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61085.46</v>
      </c>
      <c r="D220" s="1">
        <f>'PR-RAS'!E224</f>
        <v>98321.209999999992</v>
      </c>
      <c r="E220" s="1">
        <v>0</v>
      </c>
      <c r="F220" s="1">
        <v>0</v>
      </c>
      <c r="G220" s="2">
        <f t="shared" si="0"/>
        <v>56442.405719999995</v>
      </c>
      <c r="H220" s="2">
        <f t="shared" si="1"/>
        <v>0.66999999999097781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28522.28</v>
      </c>
      <c r="D227" s="1">
        <f>'PR-RAS'!E231</f>
        <v>53636.93</v>
      </c>
      <c r="E227" s="1">
        <v>0</v>
      </c>
      <c r="F227" s="1">
        <v>0</v>
      </c>
      <c r="G227" s="2">
        <f t="shared" si="0"/>
        <v>30689.927640000005</v>
      </c>
      <c r="H227" s="2">
        <f t="shared" si="1"/>
        <v>0.34999999999854481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28522.28</v>
      </c>
      <c r="D228" s="1">
        <f>'PR-RAS'!E232</f>
        <v>50324.43</v>
      </c>
      <c r="E228" s="1">
        <v>0</v>
      </c>
      <c r="F228" s="1">
        <v>0</v>
      </c>
      <c r="G228" s="2">
        <f t="shared" si="0"/>
        <v>29321.84878</v>
      </c>
      <c r="H228" s="2">
        <f t="shared" si="1"/>
        <v>0.70999999999912689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3312.5</v>
      </c>
      <c r="E229" s="1">
        <v>0</v>
      </c>
      <c r="F229" s="1">
        <v>0</v>
      </c>
      <c r="G229" s="2">
        <f t="shared" si="0"/>
        <v>1510.5</v>
      </c>
      <c r="H229" s="2">
        <f t="shared" si="1"/>
        <v>0.5</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32563.18</v>
      </c>
      <c r="D232" s="1">
        <f>'PR-RAS'!E236</f>
        <v>44684.28</v>
      </c>
      <c r="E232" s="1">
        <v>0</v>
      </c>
      <c r="F232" s="1">
        <v>0</v>
      </c>
      <c r="G232" s="2">
        <f t="shared" si="0"/>
        <v>28166.231939999998</v>
      </c>
      <c r="H232" s="2">
        <f t="shared" si="1"/>
        <v>0.45999999999912689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32205.68</v>
      </c>
      <c r="D233" s="1">
        <f>'PR-RAS'!E237</f>
        <v>39489.1</v>
      </c>
      <c r="E233" s="1">
        <v>0</v>
      </c>
      <c r="F233" s="1">
        <v>0</v>
      </c>
      <c r="G233" s="2">
        <f t="shared" si="0"/>
        <v>25794.660160000003</v>
      </c>
      <c r="H233" s="2">
        <f t="shared" si="1"/>
        <v>0.41999999999825377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357.5</v>
      </c>
      <c r="D234" s="1">
        <f>'PR-RAS'!E238</f>
        <v>5195.18</v>
      </c>
      <c r="E234" s="1">
        <v>0</v>
      </c>
      <c r="F234" s="1">
        <v>0</v>
      </c>
      <c r="G234" s="2">
        <f t="shared" si="0"/>
        <v>2504.2513800000002</v>
      </c>
      <c r="H234" s="2">
        <f t="shared" si="1"/>
        <v>0.68000000000029104</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138838.82</v>
      </c>
      <c r="D248" s="1">
        <f>'PR-RAS'!E252</f>
        <v>192263.24</v>
      </c>
      <c r="E248" s="1">
        <v>0</v>
      </c>
      <c r="F248" s="1">
        <v>0</v>
      </c>
      <c r="G248" s="2">
        <f t="shared" si="0"/>
        <v>129271.2291</v>
      </c>
      <c r="H248" s="2">
        <f t="shared" si="1"/>
        <v>0.41999999998370185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138838.82</v>
      </c>
      <c r="D255" s="1">
        <f>'PR-RAS'!E259</f>
        <v>192263.24</v>
      </c>
      <c r="E255" s="1">
        <v>0</v>
      </c>
      <c r="F255" s="1">
        <v>0</v>
      </c>
      <c r="G255" s="2">
        <f t="shared" si="0"/>
        <v>132934.7862</v>
      </c>
      <c r="H255" s="2">
        <f t="shared" si="1"/>
        <v>0.41999999998370185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36998.46</v>
      </c>
      <c r="D256" s="1">
        <f>'PR-RAS'!E260</f>
        <v>44186.9</v>
      </c>
      <c r="E256" s="1">
        <v>0</v>
      </c>
      <c r="F256" s="1">
        <v>0</v>
      </c>
      <c r="G256" s="2">
        <f t="shared" si="0"/>
        <v>31969.926300000003</v>
      </c>
      <c r="H256" s="2">
        <f t="shared" si="1"/>
        <v>0.55999999999767169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101840.36</v>
      </c>
      <c r="D257" s="1">
        <f>'PR-RAS'!E261</f>
        <v>148076.34</v>
      </c>
      <c r="E257" s="1">
        <v>0</v>
      </c>
      <c r="F257" s="1">
        <v>0</v>
      </c>
      <c r="G257" s="2">
        <f t="shared" si="0"/>
        <v>101886.21824</v>
      </c>
      <c r="H257" s="2">
        <f t="shared" si="1"/>
        <v>0.69999999999708962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223449.76</v>
      </c>
      <c r="D259" s="1">
        <f>'PR-RAS'!E263</f>
        <v>243697.08</v>
      </c>
      <c r="E259" s="1">
        <v>0</v>
      </c>
      <c r="F259" s="1">
        <v>0</v>
      </c>
      <c r="G259" s="2">
        <f t="shared" si="0"/>
        <v>183397.73135999998</v>
      </c>
      <c r="H259" s="2">
        <f t="shared" si="1"/>
        <v>0.31999999997788109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216809.76</v>
      </c>
      <c r="D260" s="1">
        <f>'PR-RAS'!E264</f>
        <v>237900.75</v>
      </c>
      <c r="E260" s="1">
        <v>0</v>
      </c>
      <c r="F260" s="1">
        <v>0</v>
      </c>
      <c r="G260" s="2">
        <f t="shared" si="0"/>
        <v>179386.31634000002</v>
      </c>
      <c r="H260" s="2">
        <f t="shared" si="1"/>
        <v>0.48999999999068677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216809.76</v>
      </c>
      <c r="D261" s="1">
        <f>'PR-RAS'!E265</f>
        <v>237900.75</v>
      </c>
      <c r="E261" s="1">
        <v>0</v>
      </c>
      <c r="F261" s="1">
        <v>0</v>
      </c>
      <c r="G261" s="2">
        <f t="shared" si="0"/>
        <v>180078.9276</v>
      </c>
      <c r="H261" s="2">
        <f t="shared" si="1"/>
        <v>0.48999999999068677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6640</v>
      </c>
      <c r="D264" s="1">
        <f>'PR-RAS'!E268</f>
        <v>5000</v>
      </c>
      <c r="E264" s="1">
        <v>0</v>
      </c>
      <c r="F264" s="1">
        <v>0</v>
      </c>
      <c r="G264" s="2">
        <f t="shared" si="0"/>
        <v>4376.3200000000006</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6640</v>
      </c>
      <c r="D265" s="1">
        <f>'PR-RAS'!E269</f>
        <v>5000</v>
      </c>
      <c r="E265" s="1">
        <v>0</v>
      </c>
      <c r="F265" s="1">
        <v>0</v>
      </c>
      <c r="G265" s="2">
        <f t="shared" ref="G265:G521" si="8">(B265/1000)*(C265*1+D265*2)</f>
        <v>4392.96</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796.33</v>
      </c>
      <c r="E269" s="1">
        <v>0</v>
      </c>
      <c r="F269" s="1">
        <v>0</v>
      </c>
      <c r="G269" s="2">
        <f t="shared" si="8"/>
        <v>426.83288000000005</v>
      </c>
      <c r="H269" s="2">
        <f t="shared" si="9"/>
        <v>0.33000000000004093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796.33</v>
      </c>
      <c r="E270" s="1">
        <v>0</v>
      </c>
      <c r="F270" s="1">
        <v>0</v>
      </c>
      <c r="G270" s="2">
        <f t="shared" si="8"/>
        <v>428.42554000000007</v>
      </c>
      <c r="H270" s="2">
        <f t="shared" si="9"/>
        <v>0.33000000000004093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1651695.34</v>
      </c>
      <c r="D285" s="1">
        <f>'PR-RAS'!E289</f>
        <v>2295211.7200000002</v>
      </c>
      <c r="E285" s="1">
        <v>0</v>
      </c>
      <c r="F285" s="1">
        <v>0</v>
      </c>
      <c r="G285" s="2">
        <f t="shared" si="8"/>
        <v>1772761.73352</v>
      </c>
      <c r="H285" s="2">
        <f t="shared" si="9"/>
        <v>0.61999999987892807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1476050.76</v>
      </c>
      <c r="D286" s="1">
        <f>'PR-RAS'!E290</f>
        <v>666066.0299999998</v>
      </c>
      <c r="E286" s="1">
        <v>0</v>
      </c>
      <c r="F286" s="1">
        <v>0</v>
      </c>
      <c r="G286" s="2">
        <f t="shared" si="8"/>
        <v>800332.10369999975</v>
      </c>
      <c r="H286" s="2">
        <f t="shared" si="9"/>
        <v>0.26999999978579581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15374.12</v>
      </c>
      <c r="D288" s="1">
        <f>'PR-RAS'!E292</f>
        <v>94012.85</v>
      </c>
      <c r="E288" s="1">
        <v>0</v>
      </c>
      <c r="F288" s="1">
        <v>0</v>
      </c>
      <c r="G288" s="2">
        <f t="shared" si="8"/>
        <v>58375.748339999998</v>
      </c>
      <c r="H288" s="2">
        <f t="shared" si="9"/>
        <v>0.26999999999497959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73899.520000000004</v>
      </c>
      <c r="D290" s="1">
        <f>'PR-RAS'!E294</f>
        <v>71183.759999999995</v>
      </c>
      <c r="E290" s="1">
        <v>0</v>
      </c>
      <c r="F290" s="1">
        <v>0</v>
      </c>
      <c r="G290" s="2">
        <f t="shared" si="8"/>
        <v>62501.174559999992</v>
      </c>
      <c r="H290" s="2">
        <f t="shared" si="9"/>
        <v>0.72000000000116415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8872.7900000000009</v>
      </c>
      <c r="D291" s="1">
        <f>'PR-RAS'!E295</f>
        <v>10338.780000000001</v>
      </c>
      <c r="E291" s="1">
        <v>0</v>
      </c>
      <c r="F291" s="1">
        <v>0</v>
      </c>
      <c r="G291" s="2">
        <f t="shared" si="8"/>
        <v>8569.6015000000007</v>
      </c>
      <c r="H291" s="2">
        <f t="shared" si="9"/>
        <v>0.42999999999847205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1126693.55</v>
      </c>
      <c r="D345" s="1">
        <f>'PR-RAS'!E350</f>
        <v>444519.05</v>
      </c>
      <c r="E345" s="1">
        <v>0</v>
      </c>
      <c r="F345" s="1">
        <v>0</v>
      </c>
      <c r="G345" s="2">
        <f t="shared" si="8"/>
        <v>693411.68759999995</v>
      </c>
      <c r="H345" s="2">
        <f t="shared" si="9"/>
        <v>0.49999999994179234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1113008.81</v>
      </c>
      <c r="D358" s="1">
        <f>'PR-RAS'!E363</f>
        <v>395523.2</v>
      </c>
      <c r="E358" s="1">
        <v>0</v>
      </c>
      <c r="F358" s="1">
        <v>0</v>
      </c>
      <c r="G358" s="2">
        <f t="shared" si="8"/>
        <v>679747.70996999997</v>
      </c>
      <c r="H358" s="2">
        <f t="shared" si="9"/>
        <v>0.38999999995576218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977903.66</v>
      </c>
      <c r="D359" s="1">
        <f>'PR-RAS'!E364</f>
        <v>214233.24</v>
      </c>
      <c r="E359" s="1">
        <v>0</v>
      </c>
      <c r="F359" s="1">
        <v>0</v>
      </c>
      <c r="G359" s="2">
        <f t="shared" si="8"/>
        <v>503480.51012000005</v>
      </c>
      <c r="H359" s="2">
        <f t="shared" si="9"/>
        <v>0.57999999995809048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26013.4</v>
      </c>
      <c r="D361" s="1">
        <f>'PR-RAS'!E366</f>
        <v>25540.13</v>
      </c>
      <c r="E361" s="1">
        <v>0</v>
      </c>
      <c r="F361" s="1">
        <v>0</v>
      </c>
      <c r="G361" s="2">
        <f t="shared" si="8"/>
        <v>27753.7176</v>
      </c>
      <c r="H361" s="2">
        <f t="shared" si="9"/>
        <v>0.53000000000247383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799332.8</v>
      </c>
      <c r="D362" s="1">
        <f>'PR-RAS'!E367</f>
        <v>107548</v>
      </c>
      <c r="E362" s="1">
        <v>0</v>
      </c>
      <c r="F362" s="1">
        <v>0</v>
      </c>
      <c r="G362" s="2">
        <f t="shared" si="8"/>
        <v>366208.79680000001</v>
      </c>
      <c r="H362" s="2">
        <f t="shared" si="9"/>
        <v>0.19999999995343387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152557.46</v>
      </c>
      <c r="D363" s="1">
        <f>'PR-RAS'!E368</f>
        <v>81145.11</v>
      </c>
      <c r="E363" s="1">
        <v>0</v>
      </c>
      <c r="F363" s="1">
        <v>0</v>
      </c>
      <c r="G363" s="2">
        <f t="shared" si="8"/>
        <v>113974.86016</v>
      </c>
      <c r="H363" s="2">
        <f t="shared" si="9"/>
        <v>0.569999999992433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114978.61</v>
      </c>
      <c r="D364" s="1">
        <f>'PR-RAS'!E369</f>
        <v>118218.05</v>
      </c>
      <c r="E364" s="1">
        <v>0</v>
      </c>
      <c r="F364" s="1">
        <v>0</v>
      </c>
      <c r="G364" s="2">
        <f t="shared" si="8"/>
        <v>127563.53973</v>
      </c>
      <c r="H364" s="2">
        <f t="shared" si="9"/>
        <v>0.44000000000232831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5456.75</v>
      </c>
      <c r="D365" s="1">
        <f>'PR-RAS'!E370</f>
        <v>12918.64</v>
      </c>
      <c r="E365" s="1">
        <v>0</v>
      </c>
      <c r="F365" s="1">
        <v>0</v>
      </c>
      <c r="G365" s="2">
        <f t="shared" si="8"/>
        <v>11391.026919999998</v>
      </c>
      <c r="H365" s="2">
        <f t="shared" si="9"/>
        <v>0.61000000000058208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2600</v>
      </c>
      <c r="E366" s="1">
        <v>0</v>
      </c>
      <c r="F366" s="1">
        <v>0</v>
      </c>
      <c r="G366" s="2">
        <f t="shared" si="8"/>
        <v>1898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3235</v>
      </c>
      <c r="D367" s="1">
        <f>'PR-RAS'!E372</f>
        <v>7725</v>
      </c>
      <c r="E367" s="1">
        <v>0</v>
      </c>
      <c r="F367" s="1">
        <v>0</v>
      </c>
      <c r="G367" s="2">
        <f t="shared" si="8"/>
        <v>6838.71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36137.5</v>
      </c>
      <c r="D370" s="1">
        <f>'PR-RAS'!E375</f>
        <v>3294.94</v>
      </c>
      <c r="E370" s="1">
        <v>0</v>
      </c>
      <c r="F370" s="1">
        <v>0</v>
      </c>
      <c r="G370" s="2">
        <f t="shared" si="8"/>
        <v>15766.403219999998</v>
      </c>
      <c r="H370" s="2">
        <f t="shared" si="9"/>
        <v>0.55999999999994543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70149.36</v>
      </c>
      <c r="D371" s="1">
        <f>'PR-RAS'!E376</f>
        <v>91679.47</v>
      </c>
      <c r="E371" s="1">
        <v>0</v>
      </c>
      <c r="F371" s="1">
        <v>0</v>
      </c>
      <c r="G371" s="2">
        <f t="shared" si="8"/>
        <v>93798.070999999996</v>
      </c>
      <c r="H371" s="2">
        <f t="shared" si="9"/>
        <v>0.83000000000174623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11919.68</v>
      </c>
      <c r="D378" s="1">
        <f>'PR-RAS'!E383</f>
        <v>13868.78</v>
      </c>
      <c r="E378" s="1">
        <v>0</v>
      </c>
      <c r="F378" s="1">
        <v>0</v>
      </c>
      <c r="G378" s="2">
        <f t="shared" si="8"/>
        <v>14950.779480000003</v>
      </c>
      <c r="H378" s="2">
        <f t="shared" si="9"/>
        <v>0.53999999999905413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11919.68</v>
      </c>
      <c r="D379" s="1">
        <f>'PR-RAS'!E384</f>
        <v>13868.78</v>
      </c>
      <c r="E379" s="1">
        <v>0</v>
      </c>
      <c r="F379" s="1">
        <v>0</v>
      </c>
      <c r="G379" s="2">
        <f t="shared" si="8"/>
        <v>14990.436720000002</v>
      </c>
      <c r="H379" s="2">
        <f t="shared" si="9"/>
        <v>0.53999999999905413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8206.86</v>
      </c>
      <c r="D386" s="1">
        <f>'PR-RAS'!E391</f>
        <v>49203.13</v>
      </c>
      <c r="E386" s="1">
        <v>0</v>
      </c>
      <c r="F386" s="1">
        <v>0</v>
      </c>
      <c r="G386" s="2">
        <f t="shared" si="8"/>
        <v>41046.051200000002</v>
      </c>
      <c r="H386" s="2">
        <f t="shared" si="9"/>
        <v>0.26999999999679858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5076.66</v>
      </c>
      <c r="D388" s="1">
        <f>'PR-RAS'!E393</f>
        <v>5203.13</v>
      </c>
      <c r="E388" s="1">
        <v>0</v>
      </c>
      <c r="F388" s="1">
        <v>0</v>
      </c>
      <c r="G388" s="2">
        <f t="shared" si="8"/>
        <v>5991.8900400000002</v>
      </c>
      <c r="H388" s="2">
        <f t="shared" si="9"/>
        <v>0.47000000000025466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2130.1999999999998</v>
      </c>
      <c r="D389" s="1">
        <f>'PR-RAS'!E394</f>
        <v>0</v>
      </c>
      <c r="E389" s="1">
        <v>0</v>
      </c>
      <c r="F389" s="1">
        <v>0</v>
      </c>
      <c r="G389" s="2">
        <f t="shared" si="8"/>
        <v>826.5175999999999</v>
      </c>
      <c r="H389" s="2">
        <f t="shared" si="9"/>
        <v>0.1999999999998181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1000</v>
      </c>
      <c r="D390" s="1">
        <f>'PR-RAS'!E395</f>
        <v>44000</v>
      </c>
      <c r="E390" s="1">
        <v>0</v>
      </c>
      <c r="F390" s="1">
        <v>0</v>
      </c>
      <c r="G390" s="2">
        <f t="shared" si="8"/>
        <v>34621</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13684.74</v>
      </c>
      <c r="D397" s="1">
        <f>'PR-RAS'!E402</f>
        <v>48995.85</v>
      </c>
      <c r="E397" s="1">
        <v>0</v>
      </c>
      <c r="F397" s="1">
        <v>0</v>
      </c>
      <c r="G397" s="2">
        <f t="shared" si="8"/>
        <v>44223.870240000004</v>
      </c>
      <c r="H397" s="2">
        <f t="shared" si="9"/>
        <v>0.41000000000167347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13684.74</v>
      </c>
      <c r="D398" s="1">
        <f>'PR-RAS'!E403</f>
        <v>48995.85</v>
      </c>
      <c r="E398" s="1">
        <v>0</v>
      </c>
      <c r="F398" s="1">
        <v>0</v>
      </c>
      <c r="G398" s="2">
        <f t="shared" si="8"/>
        <v>44335.546679999999</v>
      </c>
      <c r="H398" s="2">
        <f t="shared" si="9"/>
        <v>0.41000000000167347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1126693.55</v>
      </c>
      <c r="D403" s="1">
        <f>'PR-RAS'!E408</f>
        <v>444519.05</v>
      </c>
      <c r="E403" s="1">
        <v>0</v>
      </c>
      <c r="F403" s="1">
        <v>0</v>
      </c>
      <c r="G403" s="2">
        <f t="shared" si="8"/>
        <v>810324.12329999998</v>
      </c>
      <c r="H403" s="2">
        <f t="shared" si="9"/>
        <v>0.49999999994179234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238646.02</v>
      </c>
      <c r="D405" s="1">
        <f>'PR-RAS'!E410</f>
        <v>0</v>
      </c>
      <c r="E405" s="1">
        <v>0</v>
      </c>
      <c r="F405" s="1">
        <v>0</v>
      </c>
      <c r="G405" s="2">
        <f t="shared" si="8"/>
        <v>96412.992079999996</v>
      </c>
      <c r="H405" s="2">
        <f t="shared" si="9"/>
        <v>1.9999999989522621E-2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3127746.1</v>
      </c>
      <c r="D407" s="1">
        <f>'PR-RAS'!E412</f>
        <v>2961277.75</v>
      </c>
      <c r="E407" s="1">
        <v>0</v>
      </c>
      <c r="F407" s="1">
        <v>0</v>
      </c>
      <c r="G407" s="2">
        <f t="shared" si="8"/>
        <v>3674422.4495999999</v>
      </c>
      <c r="H407" s="2">
        <f t="shared" si="9"/>
        <v>0.35000000009313226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2778388.89</v>
      </c>
      <c r="D408" s="1">
        <f>'PR-RAS'!E413</f>
        <v>2739730.77</v>
      </c>
      <c r="E408" s="1">
        <v>0</v>
      </c>
      <c r="F408" s="1">
        <v>0</v>
      </c>
      <c r="G408" s="2">
        <f t="shared" si="8"/>
        <v>3360945.1250099996</v>
      </c>
      <c r="H408" s="2">
        <f t="shared" si="9"/>
        <v>0.33999999985098839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349357.20999999996</v>
      </c>
      <c r="D409" s="1">
        <f>'PR-RAS'!E414</f>
        <v>221546.97999999998</v>
      </c>
      <c r="E409" s="1">
        <v>0</v>
      </c>
      <c r="F409" s="1">
        <v>0</v>
      </c>
      <c r="G409" s="2">
        <f t="shared" si="8"/>
        <v>323320.07735999994</v>
      </c>
      <c r="H409" s="2">
        <f t="shared" si="9"/>
        <v>0.22999999998137355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94012.85</v>
      </c>
      <c r="E411" s="1">
        <v>0</v>
      </c>
      <c r="F411" s="1">
        <v>0</v>
      </c>
      <c r="G411" s="2">
        <f t="shared" si="8"/>
        <v>77090.536999999997</v>
      </c>
      <c r="H411" s="2">
        <f t="shared" si="9"/>
        <v>0.14999999999417923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223271.9</v>
      </c>
      <c r="D412" s="1">
        <f>'PR-RAS'!E417</f>
        <v>0</v>
      </c>
      <c r="E412" s="1">
        <v>0</v>
      </c>
      <c r="F412" s="1">
        <v>0</v>
      </c>
      <c r="G412" s="2">
        <f t="shared" si="8"/>
        <v>91764.750899999999</v>
      </c>
      <c r="H412" s="2">
        <f t="shared" si="9"/>
        <v>0.10000000000582077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73899.520000000004</v>
      </c>
      <c r="D413" s="1">
        <f>'PR-RAS'!E418</f>
        <v>71183.759999999995</v>
      </c>
      <c r="E413" s="1">
        <v>0</v>
      </c>
      <c r="F413" s="1">
        <v>0</v>
      </c>
      <c r="G413" s="2">
        <f t="shared" si="8"/>
        <v>89102.020479999992</v>
      </c>
      <c r="H413" s="2">
        <f t="shared" si="9"/>
        <v>0.72000000000116415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32074.44</v>
      </c>
      <c r="D522" s="1">
        <f>'PR-RAS'!E528</f>
        <v>32074.44</v>
      </c>
      <c r="E522" s="1">
        <v>0</v>
      </c>
      <c r="F522" s="1">
        <v>0</v>
      </c>
      <c r="G522" s="2">
        <f t="shared" ref="G522:G809" si="10">(B522/1000)*(C522*1+D522*2)</f>
        <v>50132.349719999998</v>
      </c>
      <c r="H522" s="2">
        <f t="shared" ref="H522:H809" si="11">ABS(C522-ROUND(C522,0))+ABS(D522-ROUND(D522,0))</f>
        <v>0.87999999999738066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32074.44</v>
      </c>
      <c r="D587" s="1">
        <f>'PR-RAS'!E593</f>
        <v>32074.44</v>
      </c>
      <c r="E587" s="1">
        <v>0</v>
      </c>
      <c r="F587" s="1">
        <v>0</v>
      </c>
      <c r="G587" s="2">
        <f t="shared" si="10"/>
        <v>56386.865519999992</v>
      </c>
      <c r="H587" s="2">
        <f t="shared" si="11"/>
        <v>0.87999999999738066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32074.44</v>
      </c>
      <c r="D593" s="1">
        <f>'PR-RAS'!E599</f>
        <v>32074.44</v>
      </c>
      <c r="E593" s="1">
        <v>0</v>
      </c>
      <c r="F593" s="1">
        <v>0</v>
      </c>
      <c r="G593" s="2">
        <f t="shared" si="10"/>
        <v>56964.205439999991</v>
      </c>
      <c r="H593" s="2">
        <f t="shared" si="11"/>
        <v>0.87999999999738066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32074.44</v>
      </c>
      <c r="D594" s="1">
        <f>'PR-RAS'!E600</f>
        <v>32074.44</v>
      </c>
      <c r="E594" s="1">
        <v>0</v>
      </c>
      <c r="F594" s="1">
        <v>0</v>
      </c>
      <c r="G594" s="2">
        <f t="shared" si="10"/>
        <v>57060.428759999995</v>
      </c>
      <c r="H594" s="2">
        <f t="shared" si="11"/>
        <v>0.87999999999738066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32074.44</v>
      </c>
      <c r="D630" s="1">
        <f>'PR-RAS'!E636</f>
        <v>32074.44</v>
      </c>
      <c r="E630" s="1">
        <v>0</v>
      </c>
      <c r="F630" s="1">
        <v>0</v>
      </c>
      <c r="G630" s="2">
        <f t="shared" si="10"/>
        <v>60524.468279999994</v>
      </c>
      <c r="H630" s="2">
        <f t="shared" si="11"/>
        <v>0.87999999999738066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3127746.1</v>
      </c>
      <c r="D633" s="1">
        <f>'PR-RAS'!E639</f>
        <v>2961277.75</v>
      </c>
      <c r="E633" s="1">
        <v>0</v>
      </c>
      <c r="F633" s="1">
        <v>0</v>
      </c>
      <c r="G633" s="2">
        <f t="shared" si="10"/>
        <v>5719790.6112000002</v>
      </c>
      <c r="H633" s="2">
        <f t="shared" si="11"/>
        <v>0.35000000009313226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2810463.33</v>
      </c>
      <c r="D634" s="1">
        <f>'PR-RAS'!E640</f>
        <v>2771805.21</v>
      </c>
      <c r="E634" s="1">
        <v>0</v>
      </c>
      <c r="F634" s="1">
        <v>0</v>
      </c>
      <c r="G634" s="2">
        <f t="shared" si="10"/>
        <v>5288128.6837499999</v>
      </c>
      <c r="H634" s="2">
        <f t="shared" si="11"/>
        <v>0.5400000000372529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317282.77</v>
      </c>
      <c r="D635" s="1">
        <f>'PR-RAS'!E641</f>
        <v>189472.54000000004</v>
      </c>
      <c r="E635" s="1">
        <v>0</v>
      </c>
      <c r="F635" s="1">
        <v>0</v>
      </c>
      <c r="G635" s="2">
        <f t="shared" si="10"/>
        <v>441408.45690000005</v>
      </c>
      <c r="H635" s="2">
        <f t="shared" si="11"/>
        <v>0.68999999994412065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94012.85</v>
      </c>
      <c r="E637" s="1">
        <v>0</v>
      </c>
      <c r="F637" s="1">
        <v>0</v>
      </c>
      <c r="G637" s="2">
        <f t="shared" si="10"/>
        <v>119584.34520000001</v>
      </c>
      <c r="H637" s="2">
        <f t="shared" si="11"/>
        <v>0.14999999999417923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223271.9</v>
      </c>
      <c r="D638" s="1">
        <f>'PR-RAS'!E644</f>
        <v>0</v>
      </c>
      <c r="E638" s="1">
        <v>0</v>
      </c>
      <c r="F638" s="1">
        <v>0</v>
      </c>
      <c r="G638" s="2">
        <f t="shared" si="10"/>
        <v>142224.2003</v>
      </c>
      <c r="H638" s="2">
        <f t="shared" si="11"/>
        <v>0.10000000000582077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94010.870000000024</v>
      </c>
      <c r="D639" s="1">
        <f>'PR-RAS'!E645</f>
        <v>283485.39</v>
      </c>
      <c r="E639" s="1">
        <v>0</v>
      </c>
      <c r="F639" s="1">
        <v>0</v>
      </c>
      <c r="G639" s="2">
        <f t="shared" si="10"/>
        <v>421706.29270000005</v>
      </c>
      <c r="H639" s="2">
        <f t="shared" si="11"/>
        <v>0.51999999998952262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49380.88</v>
      </c>
      <c r="D641" s="1">
        <f>'PR-RAS'!E647</f>
        <v>77322.77</v>
      </c>
      <c r="E641" s="1">
        <v>0</v>
      </c>
      <c r="F641" s="1">
        <v>0</v>
      </c>
      <c r="G641" s="2">
        <f t="shared" si="10"/>
        <v>130576.9088</v>
      </c>
      <c r="H641" s="2">
        <f t="shared" si="11"/>
        <v>0.34999999999854481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2860.62</v>
      </c>
      <c r="D642" s="1">
        <f>'PR-RAS'!E649</f>
        <v>249361.41</v>
      </c>
      <c r="E642" s="1">
        <v>0</v>
      </c>
      <c r="F642" s="1">
        <v>0</v>
      </c>
      <c r="G642" s="2">
        <f t="shared" si="10"/>
        <v>321514.98504</v>
      </c>
      <c r="H642" s="2">
        <f t="shared" si="11"/>
        <v>0.7900000000036016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3469354.72</v>
      </c>
      <c r="D643" s="1">
        <f>'PR-RAS'!E650</f>
        <v>3451140.49</v>
      </c>
      <c r="E643" s="1">
        <v>0</v>
      </c>
      <c r="F643" s="1">
        <v>0</v>
      </c>
      <c r="G643" s="2">
        <f t="shared" si="10"/>
        <v>6658590.1194000011</v>
      </c>
      <c r="H643" s="2">
        <f t="shared" si="11"/>
        <v>0.77000000001862645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3222853.93</v>
      </c>
      <c r="D644" s="1">
        <f>'PR-RAS'!E651</f>
        <v>3225839.58</v>
      </c>
      <c r="E644" s="1">
        <v>0</v>
      </c>
      <c r="F644" s="1">
        <v>0</v>
      </c>
      <c r="G644" s="2">
        <f t="shared" si="10"/>
        <v>6220724.7768700002</v>
      </c>
      <c r="H644" s="2">
        <f t="shared" si="11"/>
        <v>0.48999999975785613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249361.41000000015</v>
      </c>
      <c r="D645" s="1">
        <f>'PR-RAS'!E652</f>
        <v>474662.3200000003</v>
      </c>
      <c r="E645" s="1">
        <v>0</v>
      </c>
      <c r="F645" s="1">
        <v>0</v>
      </c>
      <c r="G645" s="2">
        <f t="shared" si="10"/>
        <v>771953.81620000047</v>
      </c>
      <c r="H645" s="2">
        <f t="shared" si="11"/>
        <v>0.73000000044703484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14</v>
      </c>
      <c r="E646" s="1">
        <v>0</v>
      </c>
      <c r="F646" s="1">
        <v>0</v>
      </c>
      <c r="G646" s="2">
        <f t="shared" si="10"/>
        <v>26.445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v>
      </c>
      <c r="D647" s="1">
        <f>'PR-RAS'!E654</f>
        <v>25</v>
      </c>
      <c r="E647" s="1">
        <v>0</v>
      </c>
      <c r="F647" s="1">
        <v>0</v>
      </c>
      <c r="G647" s="2">
        <f t="shared" si="10"/>
        <v>47.158000000000001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12</v>
      </c>
      <c r="E648" s="1">
        <v>0</v>
      </c>
      <c r="F648" s="1">
        <v>0</v>
      </c>
      <c r="G648" s="2">
        <f t="shared" si="10"/>
        <v>21.998000000000001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20</v>
      </c>
      <c r="E649" s="1">
        <v>0</v>
      </c>
      <c r="F649" s="1">
        <v>0</v>
      </c>
      <c r="G649" s="2">
        <f t="shared" si="10"/>
        <v>40.823999999999998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22443.43</v>
      </c>
      <c r="D650" s="1">
        <f>'PR-RAS'!E657</f>
        <v>30974.240000000002</v>
      </c>
      <c r="E650" s="1">
        <v>0</v>
      </c>
      <c r="F650" s="1">
        <v>0</v>
      </c>
      <c r="G650" s="2">
        <f t="shared" si="10"/>
        <v>54770.349590000005</v>
      </c>
      <c r="H650" s="2">
        <f t="shared" si="11"/>
        <v>0.67000000000189175</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14579</v>
      </c>
      <c r="D654" s="1">
        <f>'PR-RAS'!E661</f>
        <v>61337.4</v>
      </c>
      <c r="E654" s="1">
        <v>0</v>
      </c>
      <c r="F654" s="1">
        <v>0</v>
      </c>
      <c r="G654" s="2">
        <f t="shared" si="10"/>
        <v>89626.73139999999</v>
      </c>
      <c r="H654" s="2">
        <f t="shared" si="11"/>
        <v>0.40000000000145519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12333.36</v>
      </c>
      <c r="D655" s="1">
        <f>'PR-RAS'!E662</f>
        <v>14833.46</v>
      </c>
      <c r="E655" s="1">
        <v>0</v>
      </c>
      <c r="F655" s="1">
        <v>0</v>
      </c>
      <c r="G655" s="2">
        <f t="shared" si="10"/>
        <v>27468.183120000002</v>
      </c>
      <c r="H655" s="2">
        <f t="shared" si="11"/>
        <v>0.81999999999970896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5416.7</v>
      </c>
      <c r="E656" s="1">
        <v>0</v>
      </c>
      <c r="F656" s="1">
        <v>0</v>
      </c>
      <c r="G656" s="2">
        <f t="shared" si="10"/>
        <v>7095.8770000000004</v>
      </c>
      <c r="H656" s="2">
        <f t="shared" si="11"/>
        <v>0.3000000000001819</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5473.11</v>
      </c>
      <c r="E657" s="1">
        <v>0</v>
      </c>
      <c r="F657" s="1">
        <v>0</v>
      </c>
      <c r="G657" s="2">
        <f t="shared" si="10"/>
        <v>7180.7203199999994</v>
      </c>
      <c r="H657" s="2">
        <f t="shared" si="11"/>
        <v>0.10999999999967258</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25000</v>
      </c>
      <c r="D658" s="1">
        <f>'PR-RAS'!E665</f>
        <v>20000</v>
      </c>
      <c r="E658" s="1">
        <v>0</v>
      </c>
      <c r="F658" s="1">
        <v>0</v>
      </c>
      <c r="G658" s="2">
        <f t="shared" si="10"/>
        <v>42705</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199080</v>
      </c>
      <c r="E659" s="1">
        <v>0</v>
      </c>
      <c r="F659" s="1">
        <v>0</v>
      </c>
      <c r="G659" s="2">
        <f t="shared" si="10"/>
        <v>261989.28</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16518.82</v>
      </c>
      <c r="D663" s="1">
        <f>'PR-RAS'!E670</f>
        <v>14967.8</v>
      </c>
      <c r="E663" s="1">
        <v>0</v>
      </c>
      <c r="F663" s="1">
        <v>0</v>
      </c>
      <c r="G663" s="2">
        <f t="shared" si="10"/>
        <v>30752.82604</v>
      </c>
      <c r="H663" s="2">
        <f t="shared" si="11"/>
        <v>0.38000000000101863</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21000</v>
      </c>
      <c r="E666" s="1">
        <v>0</v>
      </c>
      <c r="F666" s="1">
        <v>0</v>
      </c>
      <c r="G666" s="2">
        <f t="shared" si="10"/>
        <v>27930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3032.4</v>
      </c>
      <c r="D668" s="1">
        <f>'PR-RAS'!E675</f>
        <v>5804.24</v>
      </c>
      <c r="E668" s="1">
        <v>0</v>
      </c>
      <c r="F668" s="1">
        <v>0</v>
      </c>
      <c r="G668" s="2">
        <f t="shared" si="10"/>
        <v>9765.4669599999997</v>
      </c>
      <c r="H668" s="2">
        <f t="shared" si="11"/>
        <v>0.63999999999987267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30558.52</v>
      </c>
      <c r="D669" s="1">
        <f>'PR-RAS'!E676</f>
        <v>28822.1</v>
      </c>
      <c r="E669" s="1">
        <v>0</v>
      </c>
      <c r="F669" s="1">
        <v>0</v>
      </c>
      <c r="G669" s="2">
        <f t="shared" si="10"/>
        <v>58919.416960000002</v>
      </c>
      <c r="H669" s="2">
        <f t="shared" si="11"/>
        <v>0.57999999999810825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8845.2999999999993</v>
      </c>
      <c r="D670" s="1">
        <f>'PR-RAS'!E677</f>
        <v>8700</v>
      </c>
      <c r="E670" s="1">
        <v>0</v>
      </c>
      <c r="F670" s="1">
        <v>0</v>
      </c>
      <c r="G670" s="2">
        <f t="shared" si="10"/>
        <v>17558.1057</v>
      </c>
      <c r="H670" s="2">
        <f t="shared" si="11"/>
        <v>0.2999999999992724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600</v>
      </c>
      <c r="D671" s="1">
        <f>'PR-RAS'!E678</f>
        <v>600</v>
      </c>
      <c r="E671" s="1">
        <v>0</v>
      </c>
      <c r="F671" s="1">
        <v>0</v>
      </c>
      <c r="G671" s="2">
        <f t="shared" si="10"/>
        <v>1206</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11140.63</v>
      </c>
      <c r="D687" s="1">
        <f>'PR-RAS'!E694</f>
        <v>0</v>
      </c>
      <c r="E687" s="1">
        <v>0</v>
      </c>
      <c r="F687" s="1">
        <v>0</v>
      </c>
      <c r="G687" s="2">
        <f t="shared" si="10"/>
        <v>7642.4721799999998</v>
      </c>
      <c r="H687" s="2">
        <f t="shared" si="11"/>
        <v>0.37000000000080036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813110.26</v>
      </c>
      <c r="D691" s="1">
        <f>'PR-RAS'!E698</f>
        <v>24000.76</v>
      </c>
      <c r="E691" s="1">
        <v>0</v>
      </c>
      <c r="F691" s="1">
        <v>0</v>
      </c>
      <c r="G691" s="2">
        <f t="shared" si="10"/>
        <v>594167.12819999992</v>
      </c>
      <c r="H691" s="2">
        <f t="shared" si="11"/>
        <v>0.50000000001091394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150808.03</v>
      </c>
      <c r="D703" s="1">
        <f>'PR-RAS'!E710</f>
        <v>151197.9</v>
      </c>
      <c r="E703" s="1">
        <v>0</v>
      </c>
      <c r="F703" s="1">
        <v>0</v>
      </c>
      <c r="G703" s="2">
        <f t="shared" si="10"/>
        <v>318149.08865999995</v>
      </c>
      <c r="H703" s="2">
        <f t="shared" si="11"/>
        <v>0.13000000000465661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6188.95</v>
      </c>
      <c r="D705" s="1">
        <f>'PR-RAS'!E712</f>
        <v>0</v>
      </c>
      <c r="E705" s="1">
        <v>0</v>
      </c>
      <c r="F705" s="1">
        <v>0</v>
      </c>
      <c r="G705" s="2">
        <f t="shared" si="10"/>
        <v>4357.0207999999993</v>
      </c>
      <c r="H705" s="2">
        <f t="shared" si="11"/>
        <v>5.0000000000181899E-2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12020.58</v>
      </c>
      <c r="E710" s="1">
        <v>0</v>
      </c>
      <c r="F710" s="1">
        <v>0</v>
      </c>
      <c r="G710" s="2">
        <f t="shared" si="10"/>
        <v>17045.18244</v>
      </c>
      <c r="H710" s="2">
        <f t="shared" si="11"/>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19146.55</v>
      </c>
      <c r="D711" s="1">
        <f>'PR-RAS'!E718</f>
        <v>27951.98</v>
      </c>
      <c r="E711" s="1">
        <v>0</v>
      </c>
      <c r="F711" s="1">
        <v>0</v>
      </c>
      <c r="G711" s="2">
        <f t="shared" si="10"/>
        <v>53285.862099999991</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1064.95</v>
      </c>
      <c r="D713" s="1">
        <f>'PR-RAS'!E720</f>
        <v>1259.69</v>
      </c>
      <c r="E713" s="1">
        <v>0</v>
      </c>
      <c r="F713" s="1">
        <v>0</v>
      </c>
      <c r="G713" s="2">
        <f t="shared" si="10"/>
        <v>2552.0429599999998</v>
      </c>
      <c r="H713" s="2">
        <f t="shared" si="11"/>
        <v>0.35999999999989996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5290.48</v>
      </c>
      <c r="E714" s="1">
        <v>0</v>
      </c>
      <c r="F714" s="1">
        <v>0</v>
      </c>
      <c r="G714" s="2">
        <f t="shared" si="10"/>
        <v>7544.2244799999989</v>
      </c>
      <c r="H714" s="2">
        <f t="shared" si="11"/>
        <v>0.47999999999956344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125.08</v>
      </c>
      <c r="D715" s="1">
        <f>'PR-RAS'!E722</f>
        <v>0</v>
      </c>
      <c r="E715" s="1">
        <v>0</v>
      </c>
      <c r="F715" s="1">
        <v>0</v>
      </c>
      <c r="G715" s="2">
        <f t="shared" si="10"/>
        <v>89.307119999999998</v>
      </c>
      <c r="H715" s="2">
        <f t="shared" si="11"/>
        <v>7.9999999999998295E-2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3381.76</v>
      </c>
      <c r="D716" s="1">
        <f>'PR-RAS'!E723</f>
        <v>3442.95</v>
      </c>
      <c r="E716" s="1">
        <v>0</v>
      </c>
      <c r="F716" s="1">
        <v>0</v>
      </c>
      <c r="G716" s="2">
        <f t="shared" si="10"/>
        <v>7341.3768999999993</v>
      </c>
      <c r="H716" s="2">
        <f t="shared" si="11"/>
        <v>0.28999999999996362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1664.58</v>
      </c>
      <c r="D718" s="1">
        <f>'PR-RAS'!E725</f>
        <v>1997.53</v>
      </c>
      <c r="E718" s="1">
        <v>0</v>
      </c>
      <c r="F718" s="1">
        <v>0</v>
      </c>
      <c r="G718" s="2">
        <f t="shared" si="10"/>
        <v>4057.9618799999994</v>
      </c>
      <c r="H718" s="2">
        <f t="shared" si="11"/>
        <v>0.89000000000010004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670.55</v>
      </c>
      <c r="D719" s="1">
        <f>'PR-RAS'!E726</f>
        <v>961.15</v>
      </c>
      <c r="E719" s="1">
        <v>0</v>
      </c>
      <c r="F719" s="1">
        <v>0</v>
      </c>
      <c r="G719" s="2">
        <f t="shared" si="10"/>
        <v>1861.6662999999999</v>
      </c>
      <c r="H719" s="2">
        <f t="shared" si="11"/>
        <v>0.60000000000002274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2360.92</v>
      </c>
      <c r="D732" s="1">
        <f>'PR-RAS'!E739</f>
        <v>1800.21</v>
      </c>
      <c r="E732" s="1">
        <v>0</v>
      </c>
      <c r="F732" s="1">
        <v>0</v>
      </c>
      <c r="G732" s="2">
        <f t="shared" si="10"/>
        <v>4357.7395399999996</v>
      </c>
      <c r="H732" s="2">
        <f t="shared" si="11"/>
        <v>0.28999999999996362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9213.68</v>
      </c>
      <c r="D735" s="1">
        <f>'PR-RAS'!E742</f>
        <v>0</v>
      </c>
      <c r="E735" s="1">
        <v>0</v>
      </c>
      <c r="F735" s="1">
        <v>0</v>
      </c>
      <c r="G735" s="2">
        <f t="shared" si="10"/>
        <v>6762.84112</v>
      </c>
      <c r="H735" s="2">
        <f t="shared" si="11"/>
        <v>0.31999999999970896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489.64</v>
      </c>
      <c r="D752" s="1">
        <f>'PR-RAS'!E759</f>
        <v>380</v>
      </c>
      <c r="E752" s="1">
        <v>0</v>
      </c>
      <c r="F752" s="1">
        <v>0</v>
      </c>
      <c r="G752" s="2">
        <f t="shared" si="10"/>
        <v>938.4796399999999</v>
      </c>
      <c r="H752" s="2">
        <f t="shared" si="11"/>
        <v>0.36000000000001364</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361.48</v>
      </c>
      <c r="D753" s="1">
        <f>'PR-RAS'!E760</f>
        <v>0</v>
      </c>
      <c r="E753" s="1">
        <v>0</v>
      </c>
      <c r="F753" s="1">
        <v>0</v>
      </c>
      <c r="G753" s="2">
        <f t="shared" si="10"/>
        <v>271.83296000000001</v>
      </c>
      <c r="H753" s="2">
        <f t="shared" si="11"/>
        <v>0.48000000000001819</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160</v>
      </c>
      <c r="E755" s="1">
        <v>0</v>
      </c>
      <c r="F755" s="1">
        <v>0</v>
      </c>
      <c r="G755" s="2">
        <f t="shared" si="10"/>
        <v>241.28</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22779.81</v>
      </c>
      <c r="D756" s="1">
        <f>'PR-RAS'!E763</f>
        <v>41462.06</v>
      </c>
      <c r="E756" s="1">
        <v>0</v>
      </c>
      <c r="F756" s="1">
        <v>0</v>
      </c>
      <c r="G756" s="2">
        <f t="shared" si="10"/>
        <v>79806.467149999997</v>
      </c>
      <c r="H756" s="2">
        <f t="shared" si="11"/>
        <v>0.24999999999636202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5742.47</v>
      </c>
      <c r="D757" s="1">
        <f>'PR-RAS'!E764</f>
        <v>8702.3700000000008</v>
      </c>
      <c r="E757" s="1">
        <v>0</v>
      </c>
      <c r="F757" s="1">
        <v>0</v>
      </c>
      <c r="G757" s="2">
        <f t="shared" si="10"/>
        <v>17499.290760000004</v>
      </c>
      <c r="H757" s="2">
        <f t="shared" si="11"/>
        <v>0.84000000000105501</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3312.5</v>
      </c>
      <c r="E763" s="1">
        <v>0</v>
      </c>
      <c r="F763" s="1">
        <v>0</v>
      </c>
      <c r="G763" s="2">
        <f t="shared" si="10"/>
        <v>5048.25</v>
      </c>
      <c r="H763" s="2">
        <f t="shared" si="11"/>
        <v>0.5</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6923.98</v>
      </c>
      <c r="D809" s="1">
        <f>'PR-RAS'!E816</f>
        <v>10759.6</v>
      </c>
      <c r="E809" s="1">
        <v>0</v>
      </c>
      <c r="F809" s="1">
        <v>0</v>
      </c>
      <c r="G809" s="2">
        <f t="shared" si="10"/>
        <v>22982.089440000003</v>
      </c>
      <c r="H809" s="2">
        <f t="shared" si="11"/>
        <v>0.42000000000007276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21714.02</v>
      </c>
      <c r="D812" s="1">
        <f>'PR-RAS'!E819</f>
        <v>21717.16</v>
      </c>
      <c r="E812" s="1">
        <v>0</v>
      </c>
      <c r="F812" s="1">
        <v>0</v>
      </c>
      <c r="G812" s="2">
        <f t="shared" si="18"/>
        <v>52835.303740000003</v>
      </c>
      <c r="H812" s="2">
        <f t="shared" si="19"/>
        <v>0.18000000000029104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8360.4599999999991</v>
      </c>
      <c r="D816" s="1">
        <f>'PR-RAS'!E823</f>
        <v>11710.14</v>
      </c>
      <c r="E816" s="1">
        <v>0</v>
      </c>
      <c r="F816" s="1">
        <v>0</v>
      </c>
      <c r="G816" s="2">
        <f t="shared" si="18"/>
        <v>25901.303099999997</v>
      </c>
      <c r="H816" s="2">
        <f t="shared" si="19"/>
        <v>0.59999999999854481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60987.06</v>
      </c>
      <c r="D817" s="1">
        <f>'PR-RAS'!E824</f>
        <v>83241.95</v>
      </c>
      <c r="E817" s="1">
        <v>0</v>
      </c>
      <c r="F817" s="1">
        <v>0</v>
      </c>
      <c r="G817" s="2">
        <f t="shared" si="18"/>
        <v>185616.30335999999</v>
      </c>
      <c r="H817" s="2">
        <f t="shared" si="19"/>
        <v>0.11000000000058208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40853.300000000003</v>
      </c>
      <c r="D821" s="1">
        <f>'PR-RAS'!E828</f>
        <v>64834.39</v>
      </c>
      <c r="E821" s="1">
        <v>0</v>
      </c>
      <c r="F821" s="1">
        <v>0</v>
      </c>
      <c r="G821" s="2">
        <f t="shared" si="18"/>
        <v>139828.10560000001</v>
      </c>
      <c r="H821" s="2">
        <f t="shared" si="19"/>
        <v>0.69000000000232831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32074.44</v>
      </c>
      <c r="D940" s="1">
        <f>'PR-RAS'!E947</f>
        <v>32074.44</v>
      </c>
      <c r="E940" s="1">
        <v>0</v>
      </c>
      <c r="F940" s="1">
        <v>0</v>
      </c>
      <c r="G940" s="2">
        <f t="shared" si="18"/>
        <v>90353.697479999988</v>
      </c>
      <c r="H940" s="2">
        <f t="shared" si="19"/>
        <v>0.87999999999738066</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8625638.9299999997</v>
      </c>
      <c r="D984" s="6">
        <f>BILANCA!E6</f>
        <v>8840900.6799999997</v>
      </c>
      <c r="E984" s="6">
        <v>0</v>
      </c>
      <c r="F984" s="6">
        <v>0</v>
      </c>
      <c r="G984" s="7">
        <f t="shared" ref="G984:G1241" si="22">B984/1000*C984+B984/500*D984</f>
        <v>26307.440289999999</v>
      </c>
      <c r="H984" s="7">
        <f t="shared" si="19"/>
        <v>0.39000000059604645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8025310.7599999998</v>
      </c>
      <c r="D985" s="1">
        <f>BILANCA!E7</f>
        <v>7987912.7699999986</v>
      </c>
      <c r="E985" s="1">
        <v>0</v>
      </c>
      <c r="F985" s="1">
        <v>0</v>
      </c>
      <c r="G985" s="2">
        <f t="shared" si="22"/>
        <v>48002.272599999997</v>
      </c>
      <c r="H985" s="2">
        <f t="shared" si="19"/>
        <v>0.47000000160187483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665285.22</v>
      </c>
      <c r="D986" s="1">
        <f>BILANCA!E8</f>
        <v>664806.16999999993</v>
      </c>
      <c r="E986" s="1">
        <v>0</v>
      </c>
      <c r="F986" s="1">
        <v>0</v>
      </c>
      <c r="G986" s="2">
        <f t="shared" si="22"/>
        <v>5984.6926799999992</v>
      </c>
      <c r="H986" s="2">
        <f t="shared" si="19"/>
        <v>0.38999999989755452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664015.01</v>
      </c>
      <c r="D987" s="1">
        <f>BILANCA!E9</f>
        <v>664015.01</v>
      </c>
      <c r="E987" s="1">
        <v>0</v>
      </c>
      <c r="F987" s="1">
        <v>0</v>
      </c>
      <c r="G987" s="2">
        <f t="shared" si="22"/>
        <v>7968.1801200000009</v>
      </c>
      <c r="H987" s="2">
        <f t="shared" si="19"/>
        <v>2.0000000018626451E-2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90464.09</v>
      </c>
      <c r="D988" s="1">
        <f>BILANCA!E10</f>
        <v>90464.09</v>
      </c>
      <c r="E988" s="1">
        <v>0</v>
      </c>
      <c r="F988" s="1">
        <v>0</v>
      </c>
      <c r="G988" s="2">
        <f t="shared" si="22"/>
        <v>1356.96135</v>
      </c>
      <c r="H988" s="2">
        <f t="shared" si="19"/>
        <v>0.17999999999301508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89193.88</v>
      </c>
      <c r="D989" s="1">
        <f>BILANCA!E11</f>
        <v>89672.93</v>
      </c>
      <c r="E989" s="1">
        <v>0</v>
      </c>
      <c r="F989" s="1">
        <v>0</v>
      </c>
      <c r="G989" s="2">
        <f t="shared" si="22"/>
        <v>1611.2384399999999</v>
      </c>
      <c r="H989" s="2">
        <f t="shared" si="19"/>
        <v>0.19000000000232831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6505091.6799999997</v>
      </c>
      <c r="D990" s="1">
        <f>BILANCA!E12</f>
        <v>6369837.5099999988</v>
      </c>
      <c r="E990" s="1">
        <v>0</v>
      </c>
      <c r="F990" s="1">
        <v>0</v>
      </c>
      <c r="G990" s="2">
        <f t="shared" si="22"/>
        <v>134713.36689999996</v>
      </c>
      <c r="H990" s="2">
        <f t="shared" si="19"/>
        <v>0.81000000145286322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6243766.3499999996</v>
      </c>
      <c r="D991" s="1">
        <f>BILANCA!E13</f>
        <v>6048361.0999999996</v>
      </c>
      <c r="E991" s="1">
        <v>0</v>
      </c>
      <c r="F991" s="1">
        <v>0</v>
      </c>
      <c r="G991" s="2">
        <f t="shared" si="22"/>
        <v>146723.90840000001</v>
      </c>
      <c r="H991" s="2">
        <f t="shared" si="19"/>
        <v>0.44999999925494194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7963.37</v>
      </c>
      <c r="D992" s="1">
        <f>BILANCA!E14</f>
        <v>7963.37</v>
      </c>
      <c r="E992" s="1">
        <v>0</v>
      </c>
      <c r="F992" s="1">
        <v>0</v>
      </c>
      <c r="G992" s="2">
        <f t="shared" si="22"/>
        <v>215.01098999999999</v>
      </c>
      <c r="H992" s="2">
        <f t="shared" si="19"/>
        <v>0.73999999999978172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2965577.41</v>
      </c>
      <c r="D993" s="1">
        <f>BILANCA!E15</f>
        <v>2966032.41</v>
      </c>
      <c r="E993" s="1">
        <v>0</v>
      </c>
      <c r="F993" s="1">
        <v>0</v>
      </c>
      <c r="G993" s="2">
        <f t="shared" si="22"/>
        <v>88976.422300000006</v>
      </c>
      <c r="H993" s="2">
        <f t="shared" si="19"/>
        <v>0.82000000029802322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3022547.71</v>
      </c>
      <c r="D994" s="1">
        <f>BILANCA!E16</f>
        <v>3116501.96</v>
      </c>
      <c r="E994" s="1">
        <v>0</v>
      </c>
      <c r="F994" s="1">
        <v>0</v>
      </c>
      <c r="G994" s="2">
        <f t="shared" si="22"/>
        <v>101811.06792999999</v>
      </c>
      <c r="H994" s="2">
        <f t="shared" si="19"/>
        <v>0.33000000007450581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5108742.5999999996</v>
      </c>
      <c r="D995" s="1">
        <f>BILANCA!E17</f>
        <v>5179601.96</v>
      </c>
      <c r="E995" s="1">
        <v>0</v>
      </c>
      <c r="F995" s="1">
        <v>0</v>
      </c>
      <c r="G995" s="2">
        <f t="shared" si="22"/>
        <v>185615.35824</v>
      </c>
      <c r="H995" s="2">
        <f t="shared" si="19"/>
        <v>0.44000000040978193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4861064.74</v>
      </c>
      <c r="D996" s="1">
        <f>BILANCA!E18</f>
        <v>5221738.5999999996</v>
      </c>
      <c r="E996" s="1">
        <v>0</v>
      </c>
      <c r="F996" s="1">
        <v>0</v>
      </c>
      <c r="G996" s="2">
        <f t="shared" si="22"/>
        <v>198959.04521999997</v>
      </c>
      <c r="H996" s="2">
        <f t="shared" si="19"/>
        <v>0.66000000014901161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186724.64</v>
      </c>
      <c r="D997" s="1">
        <f>BILANCA!E19</f>
        <v>212466.92999999993</v>
      </c>
      <c r="E997" s="1">
        <v>0</v>
      </c>
      <c r="F997" s="1">
        <v>0</v>
      </c>
      <c r="G997" s="2">
        <f t="shared" si="22"/>
        <v>8563.2189999999991</v>
      </c>
      <c r="H997" s="2">
        <f t="shared" si="19"/>
        <v>0.43000000005122274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167019.79999999999</v>
      </c>
      <c r="D998" s="1">
        <f>BILANCA!E20</f>
        <v>179712.54</v>
      </c>
      <c r="E998" s="1">
        <v>0</v>
      </c>
      <c r="F998" s="1">
        <v>0</v>
      </c>
      <c r="G998" s="2">
        <f t="shared" si="22"/>
        <v>7896.6731999999993</v>
      </c>
      <c r="H998" s="2">
        <f t="shared" si="19"/>
        <v>0.66000000000349246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19007.03</v>
      </c>
      <c r="D999" s="1">
        <f>BILANCA!E21</f>
        <v>19806.349999999999</v>
      </c>
      <c r="E999" s="1">
        <v>0</v>
      </c>
      <c r="F999" s="1">
        <v>0</v>
      </c>
      <c r="G999" s="2">
        <f t="shared" si="22"/>
        <v>937.91567999999995</v>
      </c>
      <c r="H999" s="2">
        <f t="shared" si="19"/>
        <v>0.37999999999738066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103067</v>
      </c>
      <c r="D1000" s="1">
        <f>BILANCA!E22</f>
        <v>111436</v>
      </c>
      <c r="E1000" s="1">
        <v>0</v>
      </c>
      <c r="F1000" s="1">
        <v>0</v>
      </c>
      <c r="G1000" s="2">
        <f t="shared" si="22"/>
        <v>5540.9629999999997</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34256.639999999999</v>
      </c>
      <c r="D1002" s="1">
        <f>BILANCA!E24</f>
        <v>37276.85</v>
      </c>
      <c r="E1002" s="1">
        <v>0</v>
      </c>
      <c r="F1002" s="1">
        <v>0</v>
      </c>
      <c r="G1002" s="2">
        <f t="shared" si="22"/>
        <v>2067.3964599999999</v>
      </c>
      <c r="H1002" s="2">
        <f t="shared" si="19"/>
        <v>0.51000000000203727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48611.61</v>
      </c>
      <c r="D1003" s="1">
        <f>BILANCA!E25</f>
        <v>51906.55</v>
      </c>
      <c r="E1003" s="1">
        <v>0</v>
      </c>
      <c r="F1003" s="1">
        <v>0</v>
      </c>
      <c r="G1003" s="2">
        <f t="shared" si="22"/>
        <v>3048.4942000000001</v>
      </c>
      <c r="H1003" s="2">
        <f t="shared" si="19"/>
        <v>0.83999999999650754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492696.78</v>
      </c>
      <c r="D1004" s="1">
        <f>BILANCA!E26</f>
        <v>566722.91</v>
      </c>
      <c r="E1004" s="1">
        <v>0</v>
      </c>
      <c r="F1004" s="1">
        <v>0</v>
      </c>
      <c r="G1004" s="2">
        <f t="shared" si="22"/>
        <v>34148.994600000005</v>
      </c>
      <c r="H1004" s="2">
        <f t="shared" si="19"/>
        <v>0.30999999993946403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677934.22</v>
      </c>
      <c r="D1006" s="1">
        <f>BILANCA!E28</f>
        <v>754394.27</v>
      </c>
      <c r="E1006" s="1">
        <v>0</v>
      </c>
      <c r="F1006" s="1">
        <v>0</v>
      </c>
      <c r="G1006" s="2">
        <f t="shared" si="22"/>
        <v>50294.623480000002</v>
      </c>
      <c r="H1006" s="2">
        <f t="shared" si="19"/>
        <v>0.48999999999068677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16270.93</v>
      </c>
      <c r="D1007" s="1">
        <f>BILANCA!E29</f>
        <v>10993.870000000003</v>
      </c>
      <c r="E1007" s="1">
        <v>0</v>
      </c>
      <c r="F1007" s="1">
        <v>0</v>
      </c>
      <c r="G1007" s="2">
        <f t="shared" si="22"/>
        <v>918.20808000000011</v>
      </c>
      <c r="H1007" s="2">
        <f t="shared" si="19"/>
        <v>0.19999999999708962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51559.48</v>
      </c>
      <c r="D1008" s="1">
        <f>BILANCA!E30</f>
        <v>51559.48</v>
      </c>
      <c r="E1008" s="1">
        <v>0</v>
      </c>
      <c r="F1008" s="1">
        <v>0</v>
      </c>
      <c r="G1008" s="2">
        <f t="shared" si="22"/>
        <v>3866.9610000000002</v>
      </c>
      <c r="H1008" s="2">
        <f t="shared" si="19"/>
        <v>0.96000000000640284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35288.550000000003</v>
      </c>
      <c r="D1012" s="1">
        <f>BILANCA!E34</f>
        <v>40565.61</v>
      </c>
      <c r="E1012" s="1">
        <v>0</v>
      </c>
      <c r="F1012" s="1">
        <v>0</v>
      </c>
      <c r="G1012" s="2">
        <f t="shared" si="22"/>
        <v>3376.1733300000005</v>
      </c>
      <c r="H1012" s="2">
        <f t="shared" si="19"/>
        <v>0.83999999999650754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40407.070000000007</v>
      </c>
      <c r="D1013" s="1">
        <f>BILANCA!E35</f>
        <v>39136.47</v>
      </c>
      <c r="E1013" s="1">
        <v>0</v>
      </c>
      <c r="F1013" s="1">
        <v>0</v>
      </c>
      <c r="G1013" s="2">
        <f t="shared" si="22"/>
        <v>3560.4003000000002</v>
      </c>
      <c r="H1013" s="2">
        <f t="shared" si="19"/>
        <v>0.54000000000814907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125534.57</v>
      </c>
      <c r="D1014" s="1">
        <f>BILANCA!E36</f>
        <v>138537.41</v>
      </c>
      <c r="E1014" s="1">
        <v>0</v>
      </c>
      <c r="F1014" s="1">
        <v>0</v>
      </c>
      <c r="G1014" s="2">
        <f t="shared" si="22"/>
        <v>12480.891090000001</v>
      </c>
      <c r="H1014" s="2">
        <f t="shared" si="19"/>
        <v>0.83999999999650754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85127.5</v>
      </c>
      <c r="D1018" s="1">
        <f>BILANCA!E40</f>
        <v>99400.94</v>
      </c>
      <c r="E1018" s="1">
        <v>0</v>
      </c>
      <c r="F1018" s="1">
        <v>0</v>
      </c>
      <c r="G1018" s="2">
        <f t="shared" si="22"/>
        <v>9937.5283000000018</v>
      </c>
      <c r="H1018" s="2">
        <f t="shared" si="19"/>
        <v>0.55999999999767169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38280.839999999997</v>
      </c>
      <c r="D1020" s="1">
        <f>BILANCA!E42</f>
        <v>38280.839999999997</v>
      </c>
      <c r="E1020" s="1">
        <v>0</v>
      </c>
      <c r="F1020" s="1">
        <v>0</v>
      </c>
      <c r="G1020" s="2">
        <f t="shared" si="22"/>
        <v>4249.1732400000001</v>
      </c>
      <c r="H1020" s="2">
        <f t="shared" si="19"/>
        <v>0.32000000000698492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38280.839999999997</v>
      </c>
      <c r="D1022" s="1">
        <f>BILANCA!E44</f>
        <v>38280.839999999997</v>
      </c>
      <c r="E1022" s="1">
        <v>0</v>
      </c>
      <c r="F1022" s="1">
        <v>0</v>
      </c>
      <c r="G1022" s="2">
        <f t="shared" si="22"/>
        <v>4478.8582799999995</v>
      </c>
      <c r="H1022" s="2">
        <f t="shared" si="19"/>
        <v>0.32000000000698492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17922.690000000002</v>
      </c>
      <c r="D1023" s="1">
        <f>BILANCA!E45</f>
        <v>58879.139999999985</v>
      </c>
      <c r="E1023" s="1">
        <v>0</v>
      </c>
      <c r="F1023" s="1">
        <v>0</v>
      </c>
      <c r="G1023" s="2">
        <f t="shared" si="22"/>
        <v>5427.2387999999992</v>
      </c>
      <c r="H1023" s="2">
        <f t="shared" si="19"/>
        <v>0.4499999999825377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45097.58</v>
      </c>
      <c r="D1025" s="1">
        <f>BILANCA!E47</f>
        <v>50025.71</v>
      </c>
      <c r="E1025" s="1">
        <v>0</v>
      </c>
      <c r="F1025" s="1">
        <v>0</v>
      </c>
      <c r="G1025" s="2">
        <f t="shared" si="22"/>
        <v>6096.2579999999998</v>
      </c>
      <c r="H1025" s="2">
        <f t="shared" si="19"/>
        <v>0.70999999999912689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164582.74</v>
      </c>
      <c r="D1026" s="1">
        <f>BILANCA!E48</f>
        <v>164582.74</v>
      </c>
      <c r="E1026" s="1">
        <v>0</v>
      </c>
      <c r="F1026" s="1">
        <v>0</v>
      </c>
      <c r="G1026" s="2">
        <f t="shared" si="22"/>
        <v>21231.173459999998</v>
      </c>
      <c r="H1026" s="2">
        <f t="shared" si="19"/>
        <v>0.52000000001862645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42690.9</v>
      </c>
      <c r="D1027" s="1">
        <f>BILANCA!E49</f>
        <v>86690.9</v>
      </c>
      <c r="E1027" s="1">
        <v>0</v>
      </c>
      <c r="F1027" s="1">
        <v>0</v>
      </c>
      <c r="G1027" s="2">
        <f t="shared" si="22"/>
        <v>9507.1988000000001</v>
      </c>
      <c r="H1027" s="2">
        <f t="shared" si="19"/>
        <v>0.20000000000436557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234448.53</v>
      </c>
      <c r="D1028" s="1">
        <f>BILANCA!E50</f>
        <v>242420.21</v>
      </c>
      <c r="E1028" s="1">
        <v>0</v>
      </c>
      <c r="F1028" s="1">
        <v>0</v>
      </c>
      <c r="G1028" s="2">
        <f t="shared" si="22"/>
        <v>32368.00275</v>
      </c>
      <c r="H1028" s="2">
        <f t="shared" si="19"/>
        <v>0.67999999999301508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134573.35999999999</v>
      </c>
      <c r="D1032" s="1">
        <f>BILANCA!E54</f>
        <v>127067.69</v>
      </c>
      <c r="E1032" s="1">
        <v>0</v>
      </c>
      <c r="F1032" s="1">
        <v>0</v>
      </c>
      <c r="G1032" s="2">
        <f t="shared" si="22"/>
        <v>19046.72826</v>
      </c>
      <c r="H1032" s="2">
        <f t="shared" si="19"/>
        <v>0.66999999998370185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134573.35999999999</v>
      </c>
      <c r="D1033" s="1">
        <f>BILANCA!E55</f>
        <v>127067.69</v>
      </c>
      <c r="E1033" s="1">
        <v>0</v>
      </c>
      <c r="F1033" s="1">
        <v>0</v>
      </c>
      <c r="G1033" s="2">
        <f t="shared" si="22"/>
        <v>19435.436999999998</v>
      </c>
      <c r="H1033" s="2">
        <f t="shared" si="19"/>
        <v>0.66999999998370185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854933.86</v>
      </c>
      <c r="D1034" s="1">
        <f>BILANCA!E56</f>
        <v>953269.09</v>
      </c>
      <c r="E1034" s="1">
        <v>0</v>
      </c>
      <c r="F1034" s="1">
        <v>0</v>
      </c>
      <c r="G1034" s="2">
        <f t="shared" si="22"/>
        <v>140835.07403999998</v>
      </c>
      <c r="H1034" s="2">
        <f t="shared" si="19"/>
        <v>0.22999999998137355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834408.6</v>
      </c>
      <c r="D1035" s="1">
        <f>BILANCA!E57</f>
        <v>932369.08</v>
      </c>
      <c r="E1035" s="1">
        <v>0</v>
      </c>
      <c r="F1035" s="1">
        <v>0</v>
      </c>
      <c r="G1035" s="2">
        <f t="shared" si="22"/>
        <v>140355.63152</v>
      </c>
      <c r="H1035" s="2">
        <f t="shared" si="19"/>
        <v>0.47999999998137355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99.75</v>
      </c>
      <c r="E1036" s="1">
        <v>0</v>
      </c>
      <c r="F1036" s="1">
        <v>0</v>
      </c>
      <c r="G1036" s="2">
        <f t="shared" si="22"/>
        <v>10.573499999999999</v>
      </c>
      <c r="H1036" s="2">
        <f t="shared" si="19"/>
        <v>0.25</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20342.77</v>
      </c>
      <c r="D1039" s="1">
        <f>BILANCA!E61</f>
        <v>20617.77</v>
      </c>
      <c r="E1039" s="1">
        <v>0</v>
      </c>
      <c r="F1039" s="1">
        <v>0</v>
      </c>
      <c r="G1039" s="2">
        <f t="shared" si="22"/>
        <v>3448.3853600000002</v>
      </c>
      <c r="H1039" s="2">
        <f t="shared" si="19"/>
        <v>0.45999999999912689</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182.49</v>
      </c>
      <c r="D1040" s="1">
        <f>BILANCA!E62</f>
        <v>182.49</v>
      </c>
      <c r="E1040" s="1">
        <v>0</v>
      </c>
      <c r="F1040" s="1">
        <v>0</v>
      </c>
      <c r="G1040" s="2">
        <f t="shared" si="22"/>
        <v>31.20579</v>
      </c>
      <c r="H1040" s="2">
        <f t="shared" si="19"/>
        <v>0.98000000000001819</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600328.17000000004</v>
      </c>
      <c r="D1046" s="1">
        <f>BILANCA!E68</f>
        <v>852987.91000000015</v>
      </c>
      <c r="E1046" s="1">
        <v>0</v>
      </c>
      <c r="F1046" s="1">
        <v>0</v>
      </c>
      <c r="G1046" s="2">
        <f t="shared" si="22"/>
        <v>145297.15137000001</v>
      </c>
      <c r="H1046" s="2">
        <f t="shared" si="19"/>
        <v>0.2599999998928979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249361.41</v>
      </c>
      <c r="D1047" s="1">
        <f>BILANCA!E69</f>
        <v>474662.32</v>
      </c>
      <c r="E1047" s="1">
        <v>0</v>
      </c>
      <c r="F1047" s="1">
        <v>0</v>
      </c>
      <c r="G1047" s="2">
        <f t="shared" si="22"/>
        <v>76715.907200000001</v>
      </c>
      <c r="H1047" s="2">
        <f t="shared" si="19"/>
        <v>0.73000000001047738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249361.41</v>
      </c>
      <c r="D1048" s="1">
        <f>BILANCA!E70</f>
        <v>474662.32</v>
      </c>
      <c r="E1048" s="1">
        <v>0</v>
      </c>
      <c r="F1048" s="1">
        <v>0</v>
      </c>
      <c r="G1048" s="2">
        <f t="shared" si="22"/>
        <v>77914.593250000005</v>
      </c>
      <c r="H1048" s="2">
        <f t="shared" si="19"/>
        <v>0.73000000001047738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249361.41</v>
      </c>
      <c r="D1050" s="1">
        <f>BILANCA!E72</f>
        <v>474662.32</v>
      </c>
      <c r="E1050" s="1">
        <v>0</v>
      </c>
      <c r="F1050" s="1">
        <v>0</v>
      </c>
      <c r="G1050" s="2">
        <f t="shared" si="22"/>
        <v>80311.965350000013</v>
      </c>
      <c r="H1050" s="2">
        <f t="shared" si="19"/>
        <v>0.73000000001047738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3463.53</v>
      </c>
      <c r="D1056" s="1">
        <f>BILANCA!E78</f>
        <v>5768.53</v>
      </c>
      <c r="E1056" s="1">
        <v>0</v>
      </c>
      <c r="F1056" s="1">
        <v>0</v>
      </c>
      <c r="G1056" s="2">
        <f t="shared" si="22"/>
        <v>1095.0430699999999</v>
      </c>
      <c r="H1056" s="2">
        <f t="shared" si="19"/>
        <v>0.94000000000005457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178.63</v>
      </c>
      <c r="D1062" s="1">
        <f>BILANCA!E84</f>
        <v>413.75</v>
      </c>
      <c r="E1062" s="1">
        <v>0</v>
      </c>
      <c r="F1062" s="1">
        <v>0</v>
      </c>
      <c r="G1062" s="2">
        <f t="shared" si="22"/>
        <v>79.484270000000009</v>
      </c>
      <c r="H1062" s="2">
        <f t="shared" si="19"/>
        <v>0.62000000000000455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3284.9</v>
      </c>
      <c r="D1064" s="1">
        <f>BILANCA!E86</f>
        <v>5354.78</v>
      </c>
      <c r="E1064" s="1">
        <v>0</v>
      </c>
      <c r="F1064" s="1">
        <v>0</v>
      </c>
      <c r="G1064" s="2">
        <f t="shared" si="22"/>
        <v>1133.55126</v>
      </c>
      <c r="H1064" s="2">
        <f t="shared" si="19"/>
        <v>0.32000000000016371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223067.22</v>
      </c>
      <c r="D1112" s="1">
        <f>BILANCA!E134</f>
        <v>223067.22</v>
      </c>
      <c r="E1112" s="1">
        <v>0</v>
      </c>
      <c r="F1112" s="1">
        <v>0</v>
      </c>
      <c r="G1112" s="2">
        <f t="shared" si="22"/>
        <v>86327.014139999999</v>
      </c>
      <c r="H1112" s="2">
        <f t="shared" si="23"/>
        <v>0.44000000000232831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223067.22</v>
      </c>
      <c r="D1113" s="1">
        <f>BILANCA!E135</f>
        <v>223067.22</v>
      </c>
      <c r="E1113" s="1">
        <v>0</v>
      </c>
      <c r="F1113" s="1">
        <v>0</v>
      </c>
      <c r="G1113" s="2">
        <f t="shared" si="22"/>
        <v>86996.215800000005</v>
      </c>
      <c r="H1113" s="2">
        <f t="shared" si="23"/>
        <v>0.44000000000232831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3981.68</v>
      </c>
      <c r="D1117" s="1">
        <f>BILANCA!E139</f>
        <v>3981.68</v>
      </c>
      <c r="E1117" s="1">
        <v>0</v>
      </c>
      <c r="F1117" s="1">
        <v>0</v>
      </c>
      <c r="G1117" s="2">
        <f t="shared" si="22"/>
        <v>1600.63536</v>
      </c>
      <c r="H1117" s="2">
        <f t="shared" si="23"/>
        <v>0.64000000000032742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219085.54</v>
      </c>
      <c r="D1119" s="1">
        <f>BILANCA!E141</f>
        <v>219085.54</v>
      </c>
      <c r="E1119" s="1">
        <v>0</v>
      </c>
      <c r="F1119" s="1">
        <v>0</v>
      </c>
      <c r="G1119" s="2">
        <f t="shared" si="22"/>
        <v>89386.900320000015</v>
      </c>
      <c r="H1119" s="2">
        <f t="shared" si="23"/>
        <v>0.91999999998370185</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75055.13</v>
      </c>
      <c r="D1124" s="1">
        <f>BILANCA!E146</f>
        <v>72167.070000000007</v>
      </c>
      <c r="E1124" s="1">
        <v>0</v>
      </c>
      <c r="F1124" s="1">
        <v>0</v>
      </c>
      <c r="G1124" s="2">
        <f t="shared" si="22"/>
        <v>30933.887070000001</v>
      </c>
      <c r="H1124" s="2">
        <f t="shared" si="23"/>
        <v>0.20000000001164153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22609.98</v>
      </c>
      <c r="D1125" s="1">
        <f>BILANCA!E147</f>
        <v>29552.33</v>
      </c>
      <c r="E1125" s="1">
        <v>0</v>
      </c>
      <c r="F1125" s="1">
        <v>0</v>
      </c>
      <c r="G1125" s="2">
        <f t="shared" si="22"/>
        <v>11603.478879999999</v>
      </c>
      <c r="H1125" s="2">
        <f t="shared" si="23"/>
        <v>0.35000000000218279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32534.63</v>
      </c>
      <c r="D1127" s="1">
        <f>BILANCA!E149</f>
        <v>15289.66</v>
      </c>
      <c r="E1127" s="1">
        <v>0</v>
      </c>
      <c r="F1127" s="1">
        <v>0</v>
      </c>
      <c r="G1127" s="2">
        <f t="shared" si="22"/>
        <v>9088.4087999999992</v>
      </c>
      <c r="H1127" s="2">
        <f t="shared" si="23"/>
        <v>0.70999999999912689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14394.66</v>
      </c>
      <c r="E1130" s="1">
        <v>0</v>
      </c>
      <c r="F1130" s="1">
        <v>0</v>
      </c>
      <c r="G1130" s="2">
        <f t="shared" si="22"/>
        <v>4232.0300399999996</v>
      </c>
      <c r="H1130" s="2">
        <f t="shared" si="23"/>
        <v>0.34000000000014552</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1167.95</v>
      </c>
      <c r="D1133" s="1">
        <f>BILANCA!E155</f>
        <v>895</v>
      </c>
      <c r="E1133" s="1">
        <v>0</v>
      </c>
      <c r="F1133" s="1">
        <v>0</v>
      </c>
      <c r="G1133" s="2">
        <f t="shared" si="22"/>
        <v>443.6925</v>
      </c>
      <c r="H1133" s="2">
        <f t="shared" si="23"/>
        <v>4.9999999999954525E-2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31366.68</v>
      </c>
      <c r="D1135" s="1">
        <f>BILANCA!E157</f>
        <v>0</v>
      </c>
      <c r="E1135" s="1">
        <v>0</v>
      </c>
      <c r="F1135" s="1">
        <v>0</v>
      </c>
      <c r="G1135" s="2">
        <f t="shared" si="22"/>
        <v>4767.7353599999997</v>
      </c>
      <c r="H1135" s="2">
        <f t="shared" si="23"/>
        <v>0.31999999999970896</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17648.599999999999</v>
      </c>
      <c r="D1136" s="1">
        <f>BILANCA!E158</f>
        <v>20509.21</v>
      </c>
      <c r="E1136" s="1">
        <v>0</v>
      </c>
      <c r="F1136" s="1">
        <v>0</v>
      </c>
      <c r="G1136" s="2">
        <f t="shared" si="22"/>
        <v>8976.0540600000004</v>
      </c>
      <c r="H1136" s="2">
        <f t="shared" si="23"/>
        <v>0.61000000000058208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23351.27</v>
      </c>
      <c r="D1137" s="1">
        <f>BILANCA!E159</f>
        <v>30151.48</v>
      </c>
      <c r="E1137" s="1">
        <v>0</v>
      </c>
      <c r="F1137" s="1">
        <v>0</v>
      </c>
      <c r="G1137" s="2">
        <f t="shared" si="22"/>
        <v>12882.751420000001</v>
      </c>
      <c r="H1137" s="2">
        <f t="shared" si="23"/>
        <v>0.75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11446.43</v>
      </c>
      <c r="D1138" s="1">
        <f>BILANCA!E160</f>
        <v>13479.08</v>
      </c>
      <c r="E1138" s="1">
        <v>0</v>
      </c>
      <c r="F1138" s="1">
        <v>0</v>
      </c>
      <c r="G1138" s="2">
        <f t="shared" si="22"/>
        <v>5952.7114499999998</v>
      </c>
      <c r="H1138" s="2">
        <f t="shared" si="23"/>
        <v>0.51000000000021828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876.12</v>
      </c>
      <c r="D1140" s="1">
        <f>BILANCA!E162</f>
        <v>2425.34</v>
      </c>
      <c r="E1140" s="1">
        <v>0</v>
      </c>
      <c r="F1140" s="1">
        <v>0</v>
      </c>
      <c r="G1140" s="2">
        <f t="shared" si="22"/>
        <v>899.10760000000005</v>
      </c>
      <c r="H1140" s="2">
        <f t="shared" si="23"/>
        <v>0.46000000000015007</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33411.9</v>
      </c>
      <c r="D1141" s="1">
        <f>BILANCA!E163</f>
        <v>39240.03</v>
      </c>
      <c r="E1141" s="1">
        <v>0</v>
      </c>
      <c r="F1141" s="1">
        <v>0</v>
      </c>
      <c r="G1141" s="2">
        <f t="shared" si="22"/>
        <v>17678.929680000001</v>
      </c>
      <c r="H1141" s="2">
        <f t="shared" si="23"/>
        <v>0.12999999999738066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49380.88</v>
      </c>
      <c r="D1148" s="1">
        <f>BILANCA!E170</f>
        <v>77322.77</v>
      </c>
      <c r="E1148" s="1">
        <v>0</v>
      </c>
      <c r="F1148" s="1">
        <v>0</v>
      </c>
      <c r="G1148" s="2">
        <f t="shared" si="22"/>
        <v>33664.359300000004</v>
      </c>
      <c r="H1148" s="2">
        <f t="shared" si="23"/>
        <v>0.34999999999854481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49380.88</v>
      </c>
      <c r="D1151" s="1">
        <f>BILANCA!E173</f>
        <v>77322.77</v>
      </c>
      <c r="E1151" s="1">
        <v>0</v>
      </c>
      <c r="F1151" s="1">
        <v>0</v>
      </c>
      <c r="G1151" s="2">
        <f t="shared" si="22"/>
        <v>34276.438560000002</v>
      </c>
      <c r="H1151" s="2">
        <f t="shared" si="23"/>
        <v>0.34999999999854481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8625638.9299999997</v>
      </c>
      <c r="D1152" s="1">
        <f>BILANCA!E175</f>
        <v>8840900.6799999997</v>
      </c>
      <c r="E1152" s="1">
        <v>0</v>
      </c>
      <c r="F1152" s="1">
        <v>0</v>
      </c>
      <c r="G1152" s="2">
        <f t="shared" si="22"/>
        <v>4445957.4090099996</v>
      </c>
      <c r="H1152" s="2">
        <f t="shared" si="23"/>
        <v>0.39000000059604645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310331.07999999996</v>
      </c>
      <c r="D1153" s="1">
        <f>BILANCA!E176</f>
        <v>344157.6</v>
      </c>
      <c r="E1153" s="1">
        <v>0</v>
      </c>
      <c r="F1153" s="1">
        <v>0</v>
      </c>
      <c r="G1153" s="2">
        <f t="shared" si="22"/>
        <v>169769.8676</v>
      </c>
      <c r="H1153" s="2">
        <f t="shared" si="23"/>
        <v>0.47999999998137355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161899.88</v>
      </c>
      <c r="D1154" s="1">
        <f>BILANCA!E177</f>
        <v>193391.83</v>
      </c>
      <c r="E1154" s="1">
        <v>0</v>
      </c>
      <c r="F1154" s="1">
        <v>0</v>
      </c>
      <c r="G1154" s="2">
        <f t="shared" si="22"/>
        <v>93824.885340000008</v>
      </c>
      <c r="H1154" s="2">
        <f t="shared" si="23"/>
        <v>0.29000000000814907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49240.88</v>
      </c>
      <c r="D1155" s="1">
        <f>BILANCA!E178</f>
        <v>77488.649999999994</v>
      </c>
      <c r="E1155" s="1">
        <v>0</v>
      </c>
      <c r="F1155" s="1">
        <v>0</v>
      </c>
      <c r="G1155" s="2">
        <f t="shared" si="22"/>
        <v>35125.526959999996</v>
      </c>
      <c r="H1155" s="2">
        <f t="shared" si="23"/>
        <v>0.47000000000844011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71681.13</v>
      </c>
      <c r="D1156" s="1">
        <f>BILANCA!E179</f>
        <v>70080.350000000006</v>
      </c>
      <c r="E1156" s="1">
        <v>0</v>
      </c>
      <c r="F1156" s="1">
        <v>0</v>
      </c>
      <c r="G1156" s="2">
        <f t="shared" si="22"/>
        <v>36648.636590000002</v>
      </c>
      <c r="H1156" s="2">
        <f t="shared" si="23"/>
        <v>0.48000000001047738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370.63</v>
      </c>
      <c r="D1157" s="1">
        <f>BILANCA!E180</f>
        <v>475.02</v>
      </c>
      <c r="E1157" s="1">
        <v>0</v>
      </c>
      <c r="F1157" s="1">
        <v>0</v>
      </c>
      <c r="G1157" s="2">
        <f t="shared" si="22"/>
        <v>229.79657999999995</v>
      </c>
      <c r="H1157" s="2">
        <f t="shared" si="23"/>
        <v>0.38999999999998636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370.63</v>
      </c>
      <c r="D1160" s="1">
        <f>BILANCA!E183</f>
        <v>475.02</v>
      </c>
      <c r="E1160" s="1">
        <v>0</v>
      </c>
      <c r="F1160" s="1">
        <v>0</v>
      </c>
      <c r="G1160" s="2">
        <f t="shared" si="22"/>
        <v>233.75858999999997</v>
      </c>
      <c r="H1160" s="2">
        <f t="shared" si="23"/>
        <v>0.38999999999998636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8538.5499999999993</v>
      </c>
      <c r="D1163" s="1">
        <f>BILANCA!E186</f>
        <v>8676.3700000000008</v>
      </c>
      <c r="E1163" s="1">
        <v>0</v>
      </c>
      <c r="F1163" s="1">
        <v>0</v>
      </c>
      <c r="G1163" s="2">
        <f t="shared" si="22"/>
        <v>4660.4322000000002</v>
      </c>
      <c r="H1163" s="2">
        <f t="shared" si="23"/>
        <v>0.82000000000152795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32068.69</v>
      </c>
      <c r="D1165" s="1">
        <f>BILANCA!E188</f>
        <v>36671.440000000002</v>
      </c>
      <c r="E1165" s="1">
        <v>0</v>
      </c>
      <c r="F1165" s="1">
        <v>0</v>
      </c>
      <c r="G1165" s="2">
        <f t="shared" si="22"/>
        <v>19184.905739999998</v>
      </c>
      <c r="H1165" s="2">
        <f t="shared" si="23"/>
        <v>0.75000000000363798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30825.11</v>
      </c>
      <c r="D1166" s="1">
        <f>BILANCA!E189</f>
        <v>65234.12</v>
      </c>
      <c r="E1166" s="1">
        <v>0</v>
      </c>
      <c r="F1166" s="1">
        <v>0</v>
      </c>
      <c r="G1166" s="2">
        <f t="shared" si="22"/>
        <v>29516.68305</v>
      </c>
      <c r="H1166" s="2">
        <f t="shared" si="23"/>
        <v>0.23000000000320142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117606.09</v>
      </c>
      <c r="D1183" s="1">
        <f>BILANCA!E206</f>
        <v>85531.65</v>
      </c>
      <c r="E1183" s="1">
        <v>0</v>
      </c>
      <c r="F1183" s="1">
        <v>0</v>
      </c>
      <c r="G1183" s="2">
        <f t="shared" si="22"/>
        <v>57733.877999999997</v>
      </c>
      <c r="H1183" s="2">
        <f t="shared" si="23"/>
        <v>0.44000000000232831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117606.09</v>
      </c>
      <c r="D1184" s="1">
        <f>BILANCA!E207</f>
        <v>85531.65</v>
      </c>
      <c r="E1184" s="1">
        <v>0</v>
      </c>
      <c r="F1184" s="1">
        <v>0</v>
      </c>
      <c r="G1184" s="2">
        <f t="shared" si="22"/>
        <v>58022.54739</v>
      </c>
      <c r="H1184" s="2">
        <f t="shared" si="23"/>
        <v>0.44000000000232831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117606.09</v>
      </c>
      <c r="D1185" s="1">
        <f>BILANCA!E208</f>
        <v>85531.65</v>
      </c>
      <c r="E1185" s="1">
        <v>0</v>
      </c>
      <c r="F1185" s="1">
        <v>0</v>
      </c>
      <c r="G1185" s="2">
        <f t="shared" si="22"/>
        <v>58311.216780000002</v>
      </c>
      <c r="H1185" s="2">
        <f t="shared" si="23"/>
        <v>0.44000000000232831</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8315307.8499999996</v>
      </c>
      <c r="D1214" s="1">
        <f>BILANCA!E237</f>
        <v>8496743.0800000001</v>
      </c>
      <c r="E1214" s="1">
        <v>0</v>
      </c>
      <c r="F1214" s="1">
        <v>0</v>
      </c>
      <c r="G1214" s="2">
        <f t="shared" si="22"/>
        <v>5846331.4163100002</v>
      </c>
      <c r="H1214" s="2">
        <f t="shared" si="23"/>
        <v>0.23000000044703484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8147397.46</v>
      </c>
      <c r="D1215" s="1">
        <f>BILANCA!E238</f>
        <v>8142073.9299999997</v>
      </c>
      <c r="E1215" s="1">
        <v>0</v>
      </c>
      <c r="F1215" s="1">
        <v>0</v>
      </c>
      <c r="G1215" s="2">
        <f t="shared" si="22"/>
        <v>5668118.5142400004</v>
      </c>
      <c r="H1215" s="2">
        <f t="shared" si="23"/>
        <v>0.53000000026077032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8265003.5499999998</v>
      </c>
      <c r="D1216" s="1">
        <f>BILANCA!E239</f>
        <v>8227605.5800000001</v>
      </c>
      <c r="E1216" s="1">
        <v>0</v>
      </c>
      <c r="F1216" s="1">
        <v>0</v>
      </c>
      <c r="G1216" s="2">
        <f t="shared" si="22"/>
        <v>5759810.0274300007</v>
      </c>
      <c r="H1216" s="2">
        <f t="shared" si="23"/>
        <v>0.87000000011175871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8028458.21</v>
      </c>
      <c r="D1217" s="1">
        <f>BILANCA!E240</f>
        <v>7996556.4299999997</v>
      </c>
      <c r="E1217" s="1">
        <v>0</v>
      </c>
      <c r="F1217" s="1">
        <v>0</v>
      </c>
      <c r="G1217" s="2">
        <f t="shared" si="22"/>
        <v>5621047.63038</v>
      </c>
      <c r="H1217" s="2">
        <f t="shared" si="23"/>
        <v>0.63999999966472387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236545.34</v>
      </c>
      <c r="D1218" s="1">
        <f>BILANCA!E241</f>
        <v>231049.15</v>
      </c>
      <c r="E1218" s="1">
        <v>0</v>
      </c>
      <c r="F1218" s="1">
        <v>0</v>
      </c>
      <c r="G1218" s="2">
        <f t="shared" si="22"/>
        <v>164181.25539999997</v>
      </c>
      <c r="H1218" s="2">
        <f t="shared" si="23"/>
        <v>0.48999999999068677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117606.09</v>
      </c>
      <c r="D1219" s="1">
        <f>BILANCA!E242</f>
        <v>85531.65</v>
      </c>
      <c r="E1219" s="1">
        <v>0</v>
      </c>
      <c r="F1219" s="1">
        <v>0</v>
      </c>
      <c r="G1219" s="2">
        <f t="shared" si="22"/>
        <v>68125.976039999994</v>
      </c>
      <c r="H1219" s="2">
        <f t="shared" si="23"/>
        <v>0.44000000000232831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117606.09</v>
      </c>
      <c r="D1221" s="1">
        <f>BILANCA!E244</f>
        <v>85531.65</v>
      </c>
      <c r="E1221" s="1">
        <v>0</v>
      </c>
      <c r="F1221" s="1">
        <v>0</v>
      </c>
      <c r="G1221" s="2">
        <f t="shared" si="22"/>
        <v>68703.314819999985</v>
      </c>
      <c r="H1221" s="2">
        <f t="shared" si="23"/>
        <v>0.44000000000232831</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94010.87</v>
      </c>
      <c r="D1222" s="1">
        <f>BILANCA!E245</f>
        <v>283485.39</v>
      </c>
      <c r="E1222" s="1">
        <v>0</v>
      </c>
      <c r="F1222" s="1">
        <v>0</v>
      </c>
      <c r="G1222" s="2">
        <f t="shared" si="22"/>
        <v>157974.61434999999</v>
      </c>
      <c r="H1222" s="2">
        <f t="shared" si="23"/>
        <v>0.52000000001862645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642166.26</v>
      </c>
      <c r="D1223" s="1">
        <f>BILANCA!E246</f>
        <v>490346.3</v>
      </c>
      <c r="E1223" s="1">
        <v>0</v>
      </c>
      <c r="F1223" s="1">
        <v>0</v>
      </c>
      <c r="G1223" s="2">
        <f t="shared" si="22"/>
        <v>389486.12639999995</v>
      </c>
      <c r="H1223" s="2">
        <f t="shared" si="23"/>
        <v>0.55999999999767169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642166.26</v>
      </c>
      <c r="D1224" s="1">
        <f>BILANCA!E247</f>
        <v>490346.3</v>
      </c>
      <c r="E1224" s="1">
        <v>0</v>
      </c>
      <c r="F1224" s="1">
        <v>0</v>
      </c>
      <c r="G1224" s="2">
        <f t="shared" si="22"/>
        <v>391108.98525999999</v>
      </c>
      <c r="H1224" s="2">
        <f t="shared" si="23"/>
        <v>0.55999999999767169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548155.39</v>
      </c>
      <c r="D1227" s="1">
        <f>BILANCA!E250</f>
        <v>206860.91</v>
      </c>
      <c r="E1227" s="1">
        <v>0</v>
      </c>
      <c r="F1227" s="1">
        <v>0</v>
      </c>
      <c r="G1227" s="2">
        <f t="shared" si="22"/>
        <v>234698.03924000001</v>
      </c>
      <c r="H1227" s="2">
        <f t="shared" si="23"/>
        <v>0.48000000001047738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516080.95</v>
      </c>
      <c r="D1229" s="1">
        <f>BILANCA!E252</f>
        <v>174786.47</v>
      </c>
      <c r="E1229" s="1">
        <v>0</v>
      </c>
      <c r="F1229" s="1">
        <v>0</v>
      </c>
      <c r="G1229" s="2">
        <f t="shared" si="22"/>
        <v>212950.85694</v>
      </c>
      <c r="H1229" s="2">
        <f t="shared" si="23"/>
        <v>0.51999999998952262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32074.44</v>
      </c>
      <c r="D1230" s="1">
        <f>BILANCA!E253</f>
        <v>32074.44</v>
      </c>
      <c r="E1230" s="1">
        <v>0</v>
      </c>
      <c r="F1230" s="1">
        <v>0</v>
      </c>
      <c r="G1230" s="2">
        <f t="shared" si="22"/>
        <v>23767.160039999999</v>
      </c>
      <c r="H1230" s="2">
        <f t="shared" si="23"/>
        <v>0.87999999999738066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73899.520000000004</v>
      </c>
      <c r="D1232" s="1">
        <f>BILANCA!E255</f>
        <v>71183.759999999995</v>
      </c>
      <c r="E1232" s="1">
        <v>0</v>
      </c>
      <c r="F1232" s="1">
        <v>0</v>
      </c>
      <c r="G1232" s="2">
        <f t="shared" si="22"/>
        <v>53850.492960000003</v>
      </c>
      <c r="H1232" s="2">
        <f t="shared" si="23"/>
        <v>0.72000000000116415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1166262.55</v>
      </c>
      <c r="D1236" s="1">
        <f>BILANCA!E259</f>
        <v>1718777.08</v>
      </c>
      <c r="E1236" s="1">
        <v>0</v>
      </c>
      <c r="F1236" s="1">
        <v>0</v>
      </c>
      <c r="G1236" s="2">
        <f t="shared" si="22"/>
        <v>1164765.62763</v>
      </c>
      <c r="H1236" s="2">
        <f t="shared" si="23"/>
        <v>0.53000000002793968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1166262.55</v>
      </c>
      <c r="D1237" s="1">
        <f>BILANCA!E260</f>
        <v>1718777.08</v>
      </c>
      <c r="E1237" s="1">
        <v>0</v>
      </c>
      <c r="F1237" s="1">
        <v>0</v>
      </c>
      <c r="G1237" s="2">
        <f t="shared" si="22"/>
        <v>1169369.4443399999</v>
      </c>
      <c r="H1237" s="2">
        <f t="shared" si="23"/>
        <v>0.53000000002793968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65976.75</v>
      </c>
      <c r="D1240" s="1">
        <f>BILANCA!E264</f>
        <v>79698.75</v>
      </c>
      <c r="E1240" s="1">
        <v>0</v>
      </c>
      <c r="F1240" s="1">
        <v>0</v>
      </c>
      <c r="G1240" s="2">
        <f t="shared" si="22"/>
        <v>57921.182249999998</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42490.28</v>
      </c>
      <c r="D1241" s="1">
        <f>BILANCA!E265</f>
        <v>31708.35</v>
      </c>
      <c r="E1241" s="1">
        <v>0</v>
      </c>
      <c r="F1241" s="1">
        <v>0</v>
      </c>
      <c r="G1241" s="2">
        <f t="shared" si="22"/>
        <v>27324.000840000001</v>
      </c>
      <c r="H1241" s="2">
        <f t="shared" si="23"/>
        <v>0.62999999999738066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569.88</v>
      </c>
      <c r="E1244" s="1">
        <v>0</v>
      </c>
      <c r="F1244" s="1">
        <v>0</v>
      </c>
      <c r="G1244" s="2">
        <f t="shared" si="24"/>
        <v>297.47736000000003</v>
      </c>
      <c r="H1244" s="2">
        <f t="shared" si="23"/>
        <v>0.12000000000000455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3284.9</v>
      </c>
      <c r="D1245" s="1">
        <f>BILANCA!E269</f>
        <v>4784.8999999999996</v>
      </c>
      <c r="E1245" s="1">
        <v>0</v>
      </c>
      <c r="F1245" s="1">
        <v>0</v>
      </c>
      <c r="G1245" s="2">
        <f t="shared" si="24"/>
        <v>3367.9314000000004</v>
      </c>
      <c r="H1245" s="2">
        <f t="shared" si="23"/>
        <v>0.20000000000027285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6559.42</v>
      </c>
      <c r="D1263" s="1">
        <f>BILANCA!E287</f>
        <v>13099.07</v>
      </c>
      <c r="E1263" s="1">
        <v>0</v>
      </c>
      <c r="F1263" s="1">
        <v>0</v>
      </c>
      <c r="G1263" s="2">
        <f t="shared" si="24"/>
        <v>9172.1168000000016</v>
      </c>
      <c r="H1263" s="2">
        <f t="shared" si="23"/>
        <v>0.48999999999978172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155340.46</v>
      </c>
      <c r="D1264" s="1">
        <f>BILANCA!E288</f>
        <v>180292.76</v>
      </c>
      <c r="E1264" s="1">
        <v>0</v>
      </c>
      <c r="F1264" s="1">
        <v>0</v>
      </c>
      <c r="G1264" s="2">
        <f t="shared" si="24"/>
        <v>144975.20038000002</v>
      </c>
      <c r="H1264" s="2">
        <f t="shared" si="23"/>
        <v>0.6999999999825377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18354.12</v>
      </c>
      <c r="E1265" s="1">
        <v>0</v>
      </c>
      <c r="F1265" s="1">
        <v>0</v>
      </c>
      <c r="G1265" s="2">
        <f t="shared" si="24"/>
        <v>10351.723679999999</v>
      </c>
      <c r="H1265" s="2">
        <f t="shared" si="23"/>
        <v>0.11999999999898137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30825.11</v>
      </c>
      <c r="D1266" s="1">
        <f>BILANCA!E290</f>
        <v>46880</v>
      </c>
      <c r="E1266" s="1">
        <v>0</v>
      </c>
      <c r="F1266" s="1">
        <v>0</v>
      </c>
      <c r="G1266" s="2">
        <f t="shared" si="24"/>
        <v>35257.586129999996</v>
      </c>
      <c r="H1266" s="2">
        <f t="shared" si="23"/>
        <v>0.11000000000058208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117606.09</v>
      </c>
      <c r="D1270" s="1">
        <f>BILANCA!E294</f>
        <v>85531.65</v>
      </c>
      <c r="E1270" s="1">
        <v>0</v>
      </c>
      <c r="F1270" s="1">
        <v>0</v>
      </c>
      <c r="G1270" s="2">
        <f t="shared" si="24"/>
        <v>82848.114929999982</v>
      </c>
      <c r="H1270" s="2">
        <f t="shared" si="23"/>
        <v>0.44000000000232831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21372.42</v>
      </c>
      <c r="D1273" s="1">
        <f>BILANCA!E297</f>
        <v>26522.62</v>
      </c>
      <c r="E1273" s="1">
        <v>0</v>
      </c>
      <c r="F1273" s="1">
        <v>0</v>
      </c>
      <c r="G1273" s="2">
        <f t="shared" si="24"/>
        <v>21581.121399999996</v>
      </c>
      <c r="H1273" s="2">
        <f t="shared" si="23"/>
        <v>0.7999999999992724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247.27</v>
      </c>
      <c r="D1277" s="1">
        <f>BILANCA!E301</f>
        <v>394.87</v>
      </c>
      <c r="E1277" s="1">
        <v>0</v>
      </c>
      <c r="F1277" s="1">
        <v>0</v>
      </c>
      <c r="G1277" s="2">
        <f t="shared" si="24"/>
        <v>304.88094000000001</v>
      </c>
      <c r="H1277" s="2">
        <f t="shared" si="23"/>
        <v>0.40000000000000568</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380045.43</v>
      </c>
      <c r="D1299" s="6">
        <f>'RAS-funkcijski'!E5</f>
        <v>538480.67999999993</v>
      </c>
      <c r="E1299" s="6">
        <v>0</v>
      </c>
      <c r="F1299" s="6">
        <v>0</v>
      </c>
      <c r="G1299" s="7">
        <f t="shared" si="24"/>
        <v>1457.0067899999999</v>
      </c>
      <c r="H1299" s="7">
        <f t="shared" si="23"/>
        <v>0.75000000005820766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377684.51</v>
      </c>
      <c r="D1300" s="1">
        <f>'RAS-funkcijski'!E6</f>
        <v>536680.47</v>
      </c>
      <c r="E1300" s="1">
        <v>0</v>
      </c>
      <c r="F1300" s="1">
        <v>0</v>
      </c>
      <c r="G1300" s="2">
        <f t="shared" si="24"/>
        <v>2902.0909000000001</v>
      </c>
      <c r="H1300" s="2">
        <f t="shared" si="23"/>
        <v>0.9599999999627471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31077.9</v>
      </c>
      <c r="D1301" s="1">
        <f>'RAS-funkcijski'!E7</f>
        <v>46202.78</v>
      </c>
      <c r="E1301" s="1">
        <v>0</v>
      </c>
      <c r="F1301" s="1">
        <v>0</v>
      </c>
      <c r="G1301" s="2">
        <f t="shared" si="24"/>
        <v>370.45038</v>
      </c>
      <c r="H1301" s="2">
        <f t="shared" si="23"/>
        <v>0.31999999999970896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346606.61</v>
      </c>
      <c r="D1302" s="1">
        <f>'RAS-funkcijski'!E8</f>
        <v>490477.69</v>
      </c>
      <c r="E1302" s="1">
        <v>0</v>
      </c>
      <c r="F1302" s="1">
        <v>0</v>
      </c>
      <c r="G1302" s="2">
        <f t="shared" si="24"/>
        <v>5310.2479599999997</v>
      </c>
      <c r="H1302" s="2">
        <f t="shared" si="23"/>
        <v>0.70000000001164153</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2360.92</v>
      </c>
      <c r="D1314" s="1">
        <f>'RAS-funkcijski'!E20</f>
        <v>1800.21</v>
      </c>
      <c r="E1314" s="1">
        <v>0</v>
      </c>
      <c r="F1314" s="1">
        <v>0</v>
      </c>
      <c r="G1314" s="2">
        <f t="shared" si="24"/>
        <v>95.381439999999998</v>
      </c>
      <c r="H1314" s="2">
        <f t="shared" si="23"/>
        <v>0.28999999999996362</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91071.76999999999</v>
      </c>
      <c r="D1322" s="1">
        <f>'RAS-funkcijski'!E28</f>
        <v>127774.56</v>
      </c>
      <c r="E1322" s="1">
        <v>0</v>
      </c>
      <c r="F1322" s="1">
        <v>0</v>
      </c>
      <c r="G1322" s="2">
        <f t="shared" si="24"/>
        <v>8318.9013599999998</v>
      </c>
      <c r="H1322" s="2">
        <f t="shared" si="23"/>
        <v>0.67000000001280569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3312.5</v>
      </c>
      <c r="E1323" s="1">
        <v>0</v>
      </c>
      <c r="F1323" s="1">
        <v>0</v>
      </c>
      <c r="G1323" s="2">
        <f t="shared" si="24"/>
        <v>165.625</v>
      </c>
      <c r="H1323" s="2">
        <f t="shared" si="23"/>
        <v>0.5</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90275.43</v>
      </c>
      <c r="D1324" s="1">
        <f>'RAS-funkcijski'!E30</f>
        <v>123462.06</v>
      </c>
      <c r="E1324" s="1">
        <v>0</v>
      </c>
      <c r="F1324" s="1">
        <v>0</v>
      </c>
      <c r="G1324" s="2">
        <f t="shared" si="24"/>
        <v>8767.1882999999998</v>
      </c>
      <c r="H1324" s="2">
        <f t="shared" si="23"/>
        <v>0.48999999999068677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796.34</v>
      </c>
      <c r="D1328" s="1">
        <f>'RAS-funkcijski'!E34</f>
        <v>1000</v>
      </c>
      <c r="E1328" s="1">
        <v>0</v>
      </c>
      <c r="F1328" s="1">
        <v>0</v>
      </c>
      <c r="G1328" s="2">
        <f t="shared" si="24"/>
        <v>83.890199999999993</v>
      </c>
      <c r="H1328" s="2">
        <f t="shared" si="23"/>
        <v>0.34000000000003183</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1243709.6299999999</v>
      </c>
      <c r="D1329" s="1">
        <f>'RAS-funkcijski'!E35</f>
        <v>668980.78999999992</v>
      </c>
      <c r="E1329" s="1">
        <v>0</v>
      </c>
      <c r="F1329" s="1">
        <v>0</v>
      </c>
      <c r="G1329" s="2">
        <f t="shared" si="24"/>
        <v>80031.807509999984</v>
      </c>
      <c r="H1329" s="2">
        <f t="shared" si="23"/>
        <v>0.58000000019092113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2352.3200000000002</v>
      </c>
      <c r="D1330" s="1">
        <f>'RAS-funkcijski'!E36</f>
        <v>1990.84</v>
      </c>
      <c r="E1330" s="1">
        <v>0</v>
      </c>
      <c r="F1330" s="1">
        <v>0</v>
      </c>
      <c r="G1330" s="2">
        <f t="shared" si="24"/>
        <v>202.68799999999999</v>
      </c>
      <c r="H1330" s="2">
        <f t="shared" si="23"/>
        <v>0.48000000000024556</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2352.3200000000002</v>
      </c>
      <c r="D1332" s="1">
        <f>'RAS-funkcijski'!E38</f>
        <v>1990.84</v>
      </c>
      <c r="E1332" s="1">
        <v>0</v>
      </c>
      <c r="F1332" s="1">
        <v>0</v>
      </c>
      <c r="G1332" s="2">
        <f t="shared" si="24"/>
        <v>215.35599999999999</v>
      </c>
      <c r="H1332" s="2">
        <f t="shared" si="23"/>
        <v>0.48000000000024556</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6381.71</v>
      </c>
      <c r="D1333" s="1">
        <f>'RAS-funkcijski'!E39</f>
        <v>9279.8700000000008</v>
      </c>
      <c r="E1333" s="1">
        <v>0</v>
      </c>
      <c r="F1333" s="1">
        <v>0</v>
      </c>
      <c r="G1333" s="2">
        <f t="shared" si="24"/>
        <v>872.9507500000002</v>
      </c>
      <c r="H1333" s="2">
        <f t="shared" si="23"/>
        <v>0.41999999999916326</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6381.71</v>
      </c>
      <c r="D1334" s="1">
        <f>'RAS-funkcijski'!E40</f>
        <v>9279.8700000000008</v>
      </c>
      <c r="E1334" s="1">
        <v>0</v>
      </c>
      <c r="F1334" s="1">
        <v>0</v>
      </c>
      <c r="G1334" s="2">
        <f t="shared" si="24"/>
        <v>897.8922</v>
      </c>
      <c r="H1334" s="2">
        <f t="shared" si="23"/>
        <v>0.41999999999916326</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1109613.4099999999</v>
      </c>
      <c r="D1348" s="1">
        <f>'RAS-funkcijski'!E54</f>
        <v>527806.71999999997</v>
      </c>
      <c r="E1348" s="1">
        <v>0</v>
      </c>
      <c r="F1348" s="1">
        <v>0</v>
      </c>
      <c r="G1348" s="2">
        <f t="shared" si="24"/>
        <v>108261.3425</v>
      </c>
      <c r="H1348" s="2">
        <f t="shared" si="27"/>
        <v>0.68999999994412065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1109613.4099999999</v>
      </c>
      <c r="D1349" s="1">
        <f>'RAS-funkcijski'!E55</f>
        <v>527806.71999999997</v>
      </c>
      <c r="E1349" s="1">
        <v>0</v>
      </c>
      <c r="F1349" s="1">
        <v>0</v>
      </c>
      <c r="G1349" s="2">
        <f t="shared" si="24"/>
        <v>110426.56934999998</v>
      </c>
      <c r="H1349" s="2">
        <f t="shared" si="27"/>
        <v>0.68999999994412065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506.51</v>
      </c>
      <c r="D1354" s="1">
        <f>'RAS-funkcijski'!E60</f>
        <v>506.16</v>
      </c>
      <c r="E1354" s="1">
        <v>0</v>
      </c>
      <c r="F1354" s="1">
        <v>0</v>
      </c>
      <c r="G1354" s="2">
        <f t="shared" si="24"/>
        <v>85.054479999999998</v>
      </c>
      <c r="H1354" s="2">
        <f t="shared" si="27"/>
        <v>0.65000000000003411</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124855.67999999999</v>
      </c>
      <c r="D1355" s="1">
        <f>'RAS-funkcijski'!E61</f>
        <v>129397.2</v>
      </c>
      <c r="E1355" s="1">
        <v>0</v>
      </c>
      <c r="F1355" s="1">
        <v>0</v>
      </c>
      <c r="G1355" s="2">
        <f t="shared" si="24"/>
        <v>21868.05456</v>
      </c>
      <c r="H1355" s="2">
        <f t="shared" si="27"/>
        <v>0.52000000000407454</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124855.67999999999</v>
      </c>
      <c r="D1358" s="1">
        <f>'RAS-funkcijski'!E64</f>
        <v>129397.2</v>
      </c>
      <c r="E1358" s="1">
        <v>0</v>
      </c>
      <c r="F1358" s="1">
        <v>0</v>
      </c>
      <c r="G1358" s="2">
        <f t="shared" si="24"/>
        <v>23019.004799999999</v>
      </c>
      <c r="H1358" s="2">
        <f t="shared" si="27"/>
        <v>0.52000000000407454</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29682.370000000003</v>
      </c>
      <c r="D1369" s="1">
        <f>'RAS-funkcijski'!E75</f>
        <v>97576.75</v>
      </c>
      <c r="E1369" s="1">
        <v>0</v>
      </c>
      <c r="F1369" s="1">
        <v>0</v>
      </c>
      <c r="G1369" s="2">
        <f t="shared" si="24"/>
        <v>15963.34677</v>
      </c>
      <c r="H1369" s="2">
        <f t="shared" si="27"/>
        <v>0.62000000000261934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15578.6</v>
      </c>
      <c r="D1370" s="1">
        <f>'RAS-funkcijski'!E76</f>
        <v>66039.62</v>
      </c>
      <c r="E1370" s="1">
        <v>0</v>
      </c>
      <c r="F1370" s="1">
        <v>0</v>
      </c>
      <c r="G1370" s="2">
        <f t="shared" si="24"/>
        <v>10631.364479999998</v>
      </c>
      <c r="H1370" s="2">
        <f t="shared" si="27"/>
        <v>0.78000000000429281</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3462.5</v>
      </c>
      <c r="E1371" s="1">
        <v>0</v>
      </c>
      <c r="F1371" s="1">
        <v>0</v>
      </c>
      <c r="G1371" s="2">
        <f t="shared" si="24"/>
        <v>505.52499999999998</v>
      </c>
      <c r="H1371" s="2">
        <f t="shared" si="27"/>
        <v>0.5</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14103.77</v>
      </c>
      <c r="D1375" s="1">
        <f>'RAS-funkcijski'!E81</f>
        <v>28074.63</v>
      </c>
      <c r="E1375" s="1">
        <v>0</v>
      </c>
      <c r="F1375" s="1">
        <v>0</v>
      </c>
      <c r="G1375" s="2">
        <f t="shared" si="24"/>
        <v>5409.4833099999996</v>
      </c>
      <c r="H1375" s="2">
        <f t="shared" si="27"/>
        <v>0.59999999999854481</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214468.70999999996</v>
      </c>
      <c r="D1376" s="1">
        <f>'RAS-funkcijski'!E82</f>
        <v>229618.36</v>
      </c>
      <c r="E1376" s="1">
        <v>0</v>
      </c>
      <c r="F1376" s="1">
        <v>0</v>
      </c>
      <c r="G1376" s="2">
        <f t="shared" si="24"/>
        <v>52549.023539999995</v>
      </c>
      <c r="H1376" s="2">
        <f t="shared" si="27"/>
        <v>0.65000000002328306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133909.24</v>
      </c>
      <c r="D1378" s="1">
        <f>'RAS-funkcijski'!E84</f>
        <v>77566.149999999994</v>
      </c>
      <c r="E1378" s="1">
        <v>0</v>
      </c>
      <c r="F1378" s="1">
        <v>0</v>
      </c>
      <c r="G1378" s="2">
        <f t="shared" si="24"/>
        <v>23123.323199999999</v>
      </c>
      <c r="H1378" s="2">
        <f t="shared" si="27"/>
        <v>0.38999999998486601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32199.42</v>
      </c>
      <c r="D1379" s="1">
        <f>'RAS-funkcijski'!E85</f>
        <v>69999.88</v>
      </c>
      <c r="E1379" s="1">
        <v>0</v>
      </c>
      <c r="F1379" s="1">
        <v>0</v>
      </c>
      <c r="G1379" s="2">
        <f t="shared" si="24"/>
        <v>13948.133580000002</v>
      </c>
      <c r="H1379" s="2">
        <f t="shared" si="27"/>
        <v>0.53999999999359716</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48360.05</v>
      </c>
      <c r="D1380" s="1">
        <f>'RAS-funkcijski'!E86</f>
        <v>82052.33</v>
      </c>
      <c r="E1380" s="1">
        <v>0</v>
      </c>
      <c r="F1380" s="1">
        <v>0</v>
      </c>
      <c r="G1380" s="2">
        <f t="shared" si="24"/>
        <v>17422.106220000001</v>
      </c>
      <c r="H1380" s="2">
        <f t="shared" si="27"/>
        <v>0.38000000000465661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7929.92</v>
      </c>
      <c r="D1383" s="1">
        <f>'RAS-funkcijski'!E89</f>
        <v>8108.1</v>
      </c>
      <c r="E1383" s="1">
        <v>0</v>
      </c>
      <c r="F1383" s="1">
        <v>0</v>
      </c>
      <c r="G1383" s="2">
        <f t="shared" si="24"/>
        <v>2052.4202000000005</v>
      </c>
      <c r="H1383" s="2">
        <f t="shared" si="27"/>
        <v>0.18000000000029104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7929.92</v>
      </c>
      <c r="D1398" s="1">
        <f>'RAS-funkcijski'!E104</f>
        <v>8108.1</v>
      </c>
      <c r="E1398" s="1">
        <v>0</v>
      </c>
      <c r="F1398" s="1">
        <v>0</v>
      </c>
      <c r="G1398" s="2">
        <f t="shared" si="24"/>
        <v>2414.6120000000001</v>
      </c>
      <c r="H1398" s="2">
        <f t="shared" si="27"/>
        <v>0.18000000000029104</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142604.45000000001</v>
      </c>
      <c r="D1401" s="1">
        <f>'RAS-funkcijski'!E107</f>
        <v>116415.94</v>
      </c>
      <c r="E1401" s="1">
        <v>0</v>
      </c>
      <c r="F1401" s="1">
        <v>0</v>
      </c>
      <c r="G1401" s="2">
        <f t="shared" si="24"/>
        <v>38669.941989999999</v>
      </c>
      <c r="H1401" s="2">
        <f t="shared" si="27"/>
        <v>0.51000000000931323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92070.05</v>
      </c>
      <c r="D1402" s="1">
        <f>'RAS-funkcijski'!E108</f>
        <v>61787.72</v>
      </c>
      <c r="E1402" s="1">
        <v>0</v>
      </c>
      <c r="F1402" s="1">
        <v>0</v>
      </c>
      <c r="G1402" s="2">
        <f t="shared" si="24"/>
        <v>22427.130960000002</v>
      </c>
      <c r="H1402" s="2">
        <f t="shared" si="27"/>
        <v>0.33000000000174623</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43894.400000000001</v>
      </c>
      <c r="D1403" s="1">
        <f>'RAS-funkcijski'!E109</f>
        <v>49628.22</v>
      </c>
      <c r="E1403" s="1">
        <v>0</v>
      </c>
      <c r="F1403" s="1">
        <v>0</v>
      </c>
      <c r="G1403" s="2">
        <f t="shared" si="24"/>
        <v>15030.8382</v>
      </c>
      <c r="H1403" s="2">
        <f t="shared" si="27"/>
        <v>0.62000000000261934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6640</v>
      </c>
      <c r="D1405" s="1">
        <f>'RAS-funkcijski'!E111</f>
        <v>5000</v>
      </c>
      <c r="E1405" s="1">
        <v>0</v>
      </c>
      <c r="F1405" s="1">
        <v>0</v>
      </c>
      <c r="G1405" s="2">
        <f t="shared" si="24"/>
        <v>1780.48</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633978.82000000007</v>
      </c>
      <c r="D1408" s="1">
        <f>'RAS-funkcijski'!E114</f>
        <v>904072.82</v>
      </c>
      <c r="E1408" s="1">
        <v>0</v>
      </c>
      <c r="F1408" s="1">
        <v>0</v>
      </c>
      <c r="G1408" s="2">
        <f t="shared" si="24"/>
        <v>268633.69059999997</v>
      </c>
      <c r="H1408" s="2">
        <f t="shared" si="27"/>
        <v>0.35999999998603016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572418.49</v>
      </c>
      <c r="D1409" s="1">
        <f>'RAS-funkcijski'!E115</f>
        <v>838937.7</v>
      </c>
      <c r="E1409" s="1">
        <v>0</v>
      </c>
      <c r="F1409" s="1">
        <v>0</v>
      </c>
      <c r="G1409" s="2">
        <f t="shared" si="24"/>
        <v>249782.62178999998</v>
      </c>
      <c r="H1409" s="2">
        <f t="shared" si="27"/>
        <v>0.7900000000372529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457952.27</v>
      </c>
      <c r="D1410" s="1">
        <f>'RAS-funkcijski'!E116</f>
        <v>668775.13</v>
      </c>
      <c r="E1410" s="1">
        <v>0</v>
      </c>
      <c r="F1410" s="1">
        <v>0</v>
      </c>
      <c r="G1410" s="2">
        <f t="shared" si="24"/>
        <v>201096.28336</v>
      </c>
      <c r="H1410" s="2">
        <f t="shared" si="27"/>
        <v>0.40000000002328306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114466.22</v>
      </c>
      <c r="D1411" s="1">
        <f>'RAS-funkcijski'!E117</f>
        <v>170162.57</v>
      </c>
      <c r="E1411" s="1">
        <v>0</v>
      </c>
      <c r="F1411" s="1">
        <v>0</v>
      </c>
      <c r="G1411" s="2">
        <f t="shared" si="24"/>
        <v>51391.42368</v>
      </c>
      <c r="H1411" s="2">
        <f t="shared" si="27"/>
        <v>0.64999999999417923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33073.53</v>
      </c>
      <c r="D1412" s="1">
        <f>'RAS-funkcijski'!E118</f>
        <v>36330.65</v>
      </c>
      <c r="E1412" s="1">
        <v>0</v>
      </c>
      <c r="F1412" s="1">
        <v>0</v>
      </c>
      <c r="G1412" s="2">
        <f t="shared" si="24"/>
        <v>12053.770620000001</v>
      </c>
      <c r="H1412" s="2">
        <f t="shared" si="27"/>
        <v>0.81999999999970896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33073.53</v>
      </c>
      <c r="D1413" s="1">
        <f>'RAS-funkcijski'!E119</f>
        <v>36330.65</v>
      </c>
      <c r="E1413" s="1">
        <v>0</v>
      </c>
      <c r="F1413" s="1">
        <v>0</v>
      </c>
      <c r="G1413" s="2">
        <f t="shared" si="24"/>
        <v>12159.505450000001</v>
      </c>
      <c r="H1413" s="2">
        <f t="shared" si="27"/>
        <v>0.81999999999970896</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28486.799999999999</v>
      </c>
      <c r="D1420" s="1">
        <f>'RAS-funkcijski'!E126</f>
        <v>28804.47</v>
      </c>
      <c r="E1420" s="1">
        <v>0</v>
      </c>
      <c r="F1420" s="1">
        <v>0</v>
      </c>
      <c r="G1420" s="2">
        <f t="shared" si="24"/>
        <v>10503.68028</v>
      </c>
      <c r="H1420" s="2">
        <f t="shared" si="27"/>
        <v>0.67000000000189175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34897.79</v>
      </c>
      <c r="D1423" s="1">
        <f>'RAS-funkcijski'!E129</f>
        <v>48702.770000000004</v>
      </c>
      <c r="E1423" s="1">
        <v>0</v>
      </c>
      <c r="F1423" s="1">
        <v>0</v>
      </c>
      <c r="G1423" s="2">
        <f t="shared" si="24"/>
        <v>16537.916250000002</v>
      </c>
      <c r="H1423" s="2">
        <f t="shared" si="27"/>
        <v>0.43999999999505235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414.76</v>
      </c>
      <c r="D1428" s="1">
        <f>'RAS-funkcijski'!E134</f>
        <v>414.76</v>
      </c>
      <c r="E1428" s="1">
        <v>0</v>
      </c>
      <c r="F1428" s="1">
        <v>0</v>
      </c>
      <c r="G1428" s="2">
        <f t="shared" si="24"/>
        <v>161.75639999999999</v>
      </c>
      <c r="H1428" s="2">
        <f t="shared" si="27"/>
        <v>0.48000000000001819</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6370.67</v>
      </c>
      <c r="D1429" s="1">
        <f>'RAS-funkcijski'!E135</f>
        <v>10750</v>
      </c>
      <c r="E1429" s="1">
        <v>0</v>
      </c>
      <c r="F1429" s="1">
        <v>0</v>
      </c>
      <c r="G1429" s="2">
        <f t="shared" si="24"/>
        <v>3651.0577699999999</v>
      </c>
      <c r="H1429" s="2">
        <f t="shared" si="27"/>
        <v>0.32999999999992724</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1554.78</v>
      </c>
      <c r="D1431" s="1">
        <f>'RAS-funkcijski'!E137</f>
        <v>1055.8599999999999</v>
      </c>
      <c r="E1431" s="1">
        <v>0</v>
      </c>
      <c r="F1431" s="1">
        <v>0</v>
      </c>
      <c r="G1431" s="2">
        <f t="shared" si="24"/>
        <v>487.64449999999999</v>
      </c>
      <c r="H1431" s="2">
        <f t="shared" si="27"/>
        <v>0.36000000000012733</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10825.73</v>
      </c>
      <c r="D1432" s="1">
        <f>'RAS-funkcijski'!E138</f>
        <v>15969.46</v>
      </c>
      <c r="E1432" s="1">
        <v>0</v>
      </c>
      <c r="F1432" s="1">
        <v>0</v>
      </c>
      <c r="G1432" s="2">
        <f t="shared" si="24"/>
        <v>5730.4630999999999</v>
      </c>
      <c r="H1432" s="2">
        <f t="shared" si="27"/>
        <v>0.72999999999956344</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15731.85</v>
      </c>
      <c r="D1434" s="1">
        <f>'RAS-funkcijski'!E140</f>
        <v>20512.689999999999</v>
      </c>
      <c r="E1434" s="1">
        <v>0</v>
      </c>
      <c r="F1434" s="1">
        <v>0</v>
      </c>
      <c r="G1434" s="2">
        <f t="shared" si="24"/>
        <v>7718.9832800000004</v>
      </c>
      <c r="H1434" s="2">
        <f t="shared" si="27"/>
        <v>0.46000000000094587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2778388.8899999997</v>
      </c>
      <c r="D1435" s="13">
        <f>'RAS-funkcijski'!E141</f>
        <v>2739730.7699999996</v>
      </c>
      <c r="E1435" s="13">
        <v>0</v>
      </c>
      <c r="F1435" s="13">
        <v>0</v>
      </c>
      <c r="G1435" s="14">
        <f t="shared" si="24"/>
        <v>1131325.5089099999</v>
      </c>
      <c r="H1435" s="14">
        <f t="shared" si="27"/>
        <v>0.34000000078231096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36781.119999999995</v>
      </c>
      <c r="E1436" s="6">
        <v>0</v>
      </c>
      <c r="F1436" s="6">
        <v>0</v>
      </c>
      <c r="G1436" s="7">
        <f t="shared" si="24"/>
        <v>73.562239999999989</v>
      </c>
      <c r="H1436" s="7">
        <f t="shared" si="27"/>
        <v>0.11999999999534339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36781.119999999995</v>
      </c>
      <c r="E1453" s="1">
        <v>0</v>
      </c>
      <c r="F1453" s="1">
        <v>0</v>
      </c>
      <c r="G1453" s="2">
        <f t="shared" si="24"/>
        <v>1324.1203199999998</v>
      </c>
      <c r="H1453" s="2">
        <f t="shared" si="27"/>
        <v>0.11999999999534339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543.45000000000005</v>
      </c>
      <c r="E1454" s="1">
        <v>0</v>
      </c>
      <c r="F1454" s="1">
        <v>0</v>
      </c>
      <c r="G1454" s="2">
        <f t="shared" si="24"/>
        <v>20.6511</v>
      </c>
      <c r="H1454" s="2">
        <f t="shared" si="27"/>
        <v>0.45000000000004547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543.45000000000005</v>
      </c>
      <c r="E1456" s="1">
        <v>0</v>
      </c>
      <c r="F1456" s="1">
        <v>0</v>
      </c>
      <c r="G1456" s="2">
        <f t="shared" si="24"/>
        <v>22.824900000000003</v>
      </c>
      <c r="H1456" s="2">
        <f t="shared" si="27"/>
        <v>0.45000000000004547</v>
      </c>
      <c r="I1456" s="10">
        <f t="shared" si="30"/>
        <v>10.271205000001039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36237.67</v>
      </c>
      <c r="E1461" s="1">
        <v>0</v>
      </c>
      <c r="F1461" s="1">
        <v>0</v>
      </c>
      <c r="G1461" s="2">
        <f t="shared" si="24"/>
        <v>1884.3588399999999</v>
      </c>
      <c r="H1461" s="2">
        <f t="shared" si="27"/>
        <v>0.33000000000174623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36237.67</v>
      </c>
      <c r="E1467" s="1">
        <v>0</v>
      </c>
      <c r="F1467" s="1">
        <v>0</v>
      </c>
      <c r="G1467" s="2">
        <f t="shared" si="24"/>
        <v>2319.2108800000001</v>
      </c>
      <c r="H1467" s="2">
        <f t="shared" si="27"/>
        <v>0.33000000000174623</v>
      </c>
      <c r="I1467" s="10">
        <f t="shared" si="31"/>
        <v>765.33959040404989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310331.08</v>
      </c>
      <c r="D1480" s="6"/>
      <c r="E1480" s="6">
        <v>0</v>
      </c>
      <c r="F1480" s="6">
        <v>0</v>
      </c>
      <c r="G1480" s="7">
        <f t="shared" ref="G1480:G1580" si="34">B1480/1000*C1480</f>
        <v>310.33108000000004</v>
      </c>
      <c r="H1480" s="7">
        <f t="shared" ref="H1480:H1580" si="35">ABS(C1480-ROUND(C1480,0))</f>
        <v>8.0000000016298145E-2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2391242.33</v>
      </c>
      <c r="D1481" s="1">
        <v>0</v>
      </c>
      <c r="E1481" s="1">
        <v>0</v>
      </c>
      <c r="F1481" s="1">
        <v>0</v>
      </c>
      <c r="G1481" s="2">
        <f t="shared" si="34"/>
        <v>4782.4846600000001</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1996190.87</v>
      </c>
      <c r="D1483" s="1">
        <v>0</v>
      </c>
      <c r="E1483" s="1">
        <v>0</v>
      </c>
      <c r="F1483" s="1">
        <v>0</v>
      </c>
      <c r="G1483" s="2">
        <f t="shared" si="34"/>
        <v>7984.7634800000005</v>
      </c>
      <c r="H1483" s="2">
        <f t="shared" si="35"/>
        <v>0.12999999988824129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820740.09</v>
      </c>
      <c r="D1484" s="1">
        <v>0</v>
      </c>
      <c r="E1484" s="1">
        <v>0</v>
      </c>
      <c r="F1484" s="1">
        <v>0</v>
      </c>
      <c r="G1484" s="2">
        <f t="shared" si="34"/>
        <v>4103.7004500000003</v>
      </c>
      <c r="H1484" s="2">
        <f t="shared" si="35"/>
        <v>8.999999996740371E-2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807223.84</v>
      </c>
      <c r="D1485" s="1">
        <v>0</v>
      </c>
      <c r="E1485" s="1">
        <v>0</v>
      </c>
      <c r="F1485" s="1">
        <v>0</v>
      </c>
      <c r="G1485" s="2">
        <f t="shared" si="34"/>
        <v>4843.3430399999997</v>
      </c>
      <c r="H1485" s="2">
        <f t="shared" si="35"/>
        <v>0.16000000003259629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5650.42</v>
      </c>
      <c r="D1486" s="1">
        <v>0</v>
      </c>
      <c r="E1486" s="1">
        <v>0</v>
      </c>
      <c r="F1486" s="1">
        <v>0</v>
      </c>
      <c r="G1486" s="2">
        <f t="shared" si="34"/>
        <v>39.55294</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380</v>
      </c>
      <c r="D1487" s="1">
        <v>0</v>
      </c>
      <c r="E1487" s="1">
        <v>0</v>
      </c>
      <c r="F1487" s="1">
        <v>0</v>
      </c>
      <c r="G1487" s="2">
        <f t="shared" si="34"/>
        <v>3.04</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107485.38</v>
      </c>
      <c r="D1489" s="1">
        <v>0</v>
      </c>
      <c r="E1489" s="1">
        <v>0</v>
      </c>
      <c r="F1489" s="1">
        <v>0</v>
      </c>
      <c r="G1489" s="2">
        <f t="shared" si="34"/>
        <v>1074.8538000000001</v>
      </c>
      <c r="H1489" s="2">
        <f t="shared" si="35"/>
        <v>0.38000000000465661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254711.14</v>
      </c>
      <c r="D1491" s="1">
        <v>0</v>
      </c>
      <c r="E1491" s="1">
        <v>0</v>
      </c>
      <c r="F1491" s="1">
        <v>0</v>
      </c>
      <c r="G1491" s="2">
        <f t="shared" si="34"/>
        <v>3056.5336800000005</v>
      </c>
      <c r="H1491" s="2">
        <f t="shared" si="35"/>
        <v>0.14000000001396984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394560.6</v>
      </c>
      <c r="D1492" s="1">
        <v>0</v>
      </c>
      <c r="E1492" s="1">
        <v>0</v>
      </c>
      <c r="F1492" s="1">
        <v>0</v>
      </c>
      <c r="G1492" s="2">
        <f t="shared" si="34"/>
        <v>5129.2877999999992</v>
      </c>
      <c r="H1492" s="2">
        <f t="shared" si="35"/>
        <v>0.40000000002328306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490.86</v>
      </c>
      <c r="D1493" s="1">
        <v>0</v>
      </c>
      <c r="E1493" s="1">
        <v>0</v>
      </c>
      <c r="F1493" s="1">
        <v>0</v>
      </c>
      <c r="G1493" s="2">
        <f t="shared" si="34"/>
        <v>6.8720400000000001</v>
      </c>
      <c r="H1493" s="2">
        <f t="shared" si="35"/>
        <v>0.13999999999998636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490.86</v>
      </c>
      <c r="D1498" s="1">
        <v>0</v>
      </c>
      <c r="E1498" s="1">
        <v>0</v>
      </c>
      <c r="F1498" s="1">
        <v>0</v>
      </c>
      <c r="G1498" s="2">
        <f t="shared" si="34"/>
        <v>9.3263400000000001</v>
      </c>
      <c r="H1498" s="2">
        <f t="shared" si="35"/>
        <v>0.13999999999998636</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2357415.8099999996</v>
      </c>
      <c r="D1499" s="1">
        <v>0</v>
      </c>
      <c r="E1499" s="1">
        <v>0</v>
      </c>
      <c r="F1499" s="1">
        <v>0</v>
      </c>
      <c r="G1499" s="2">
        <f t="shared" si="34"/>
        <v>47148.316199999994</v>
      </c>
      <c r="H1499" s="2">
        <f t="shared" si="35"/>
        <v>0.19000000040978193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1964698.92</v>
      </c>
      <c r="D1501" s="1">
        <v>0</v>
      </c>
      <c r="E1501" s="1">
        <v>0</v>
      </c>
      <c r="F1501" s="1">
        <v>0</v>
      </c>
      <c r="G1501" s="2">
        <f t="shared" si="34"/>
        <v>43223.376239999998</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792492.32</v>
      </c>
      <c r="D1502" s="1">
        <v>0</v>
      </c>
      <c r="E1502" s="1">
        <v>0</v>
      </c>
      <c r="F1502" s="1">
        <v>0</v>
      </c>
      <c r="G1502" s="2">
        <f t="shared" si="34"/>
        <v>18227.323359999999</v>
      </c>
      <c r="H1502" s="2">
        <f t="shared" si="35"/>
        <v>0.31999999994877726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808824.62</v>
      </c>
      <c r="D1503" s="1">
        <v>0</v>
      </c>
      <c r="E1503" s="1">
        <v>0</v>
      </c>
      <c r="F1503" s="1">
        <v>0</v>
      </c>
      <c r="G1503" s="2">
        <f t="shared" si="34"/>
        <v>19411.79088</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5546.03</v>
      </c>
      <c r="D1504" s="1">
        <v>0</v>
      </c>
      <c r="E1504" s="1">
        <v>0</v>
      </c>
      <c r="F1504" s="1">
        <v>0</v>
      </c>
      <c r="G1504" s="2">
        <f t="shared" si="34"/>
        <v>138.65074999999999</v>
      </c>
      <c r="H1504" s="2">
        <f t="shared" si="35"/>
        <v>2.9999999999745341E-2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380</v>
      </c>
      <c r="D1505" s="1">
        <v>0</v>
      </c>
      <c r="E1505" s="1">
        <v>0</v>
      </c>
      <c r="F1505" s="1">
        <v>0</v>
      </c>
      <c r="G1505" s="2">
        <f t="shared" si="34"/>
        <v>9.879999999999999</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107347.56</v>
      </c>
      <c r="D1507" s="1">
        <v>0</v>
      </c>
      <c r="E1507" s="1">
        <v>0</v>
      </c>
      <c r="F1507" s="1">
        <v>0</v>
      </c>
      <c r="G1507" s="2">
        <f t="shared" si="34"/>
        <v>3005.7316799999999</v>
      </c>
      <c r="H1507" s="2">
        <f t="shared" si="35"/>
        <v>0.44000000000232831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250108.39</v>
      </c>
      <c r="D1509" s="1">
        <v>0</v>
      </c>
      <c r="E1509" s="1">
        <v>0</v>
      </c>
      <c r="F1509" s="1">
        <v>0</v>
      </c>
      <c r="G1509" s="2">
        <f t="shared" si="34"/>
        <v>7503.2516999999998</v>
      </c>
      <c r="H1509" s="2">
        <f t="shared" si="35"/>
        <v>0.39000000001396984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360151.59</v>
      </c>
      <c r="D1510" s="1">
        <v>0</v>
      </c>
      <c r="E1510" s="1">
        <v>0</v>
      </c>
      <c r="F1510" s="1">
        <v>0</v>
      </c>
      <c r="G1510" s="2">
        <f t="shared" si="34"/>
        <v>11164.69929</v>
      </c>
      <c r="H1510" s="2">
        <f t="shared" si="35"/>
        <v>0.40999999997438863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32565.3</v>
      </c>
      <c r="D1511" s="1">
        <v>0</v>
      </c>
      <c r="E1511" s="1">
        <v>0</v>
      </c>
      <c r="F1511" s="1">
        <v>0</v>
      </c>
      <c r="G1511" s="2">
        <f t="shared" si="34"/>
        <v>1042.0896</v>
      </c>
      <c r="H1511" s="2">
        <f t="shared" si="35"/>
        <v>0.2999999999992724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32565.3</v>
      </c>
      <c r="D1515" s="1">
        <v>0</v>
      </c>
      <c r="E1515" s="1">
        <v>0</v>
      </c>
      <c r="F1515" s="1">
        <v>0</v>
      </c>
      <c r="G1515" s="2">
        <f t="shared" si="34"/>
        <v>1172.3507999999999</v>
      </c>
      <c r="H1515" s="2">
        <f t="shared" si="35"/>
        <v>0.2999999999992724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344157.60000000056</v>
      </c>
      <c r="D1517" s="1">
        <v>0</v>
      </c>
      <c r="E1517" s="1">
        <v>0</v>
      </c>
      <c r="F1517" s="1">
        <v>0</v>
      </c>
      <c r="G1517" s="2">
        <f t="shared" si="34"/>
        <v>13077.988800000021</v>
      </c>
      <c r="H1517" s="2">
        <f t="shared" si="35"/>
        <v>0.39999999944120646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31453.19</v>
      </c>
      <c r="D1518" s="1">
        <v>0</v>
      </c>
      <c r="E1518" s="1">
        <v>0</v>
      </c>
      <c r="F1518" s="1">
        <v>0</v>
      </c>
      <c r="G1518" s="2">
        <f t="shared" si="34"/>
        <v>1226.6744099999999</v>
      </c>
      <c r="H1518" s="2">
        <f t="shared" si="35"/>
        <v>0.18999999999869033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13099.07</v>
      </c>
      <c r="D1524" s="1">
        <v>0</v>
      </c>
      <c r="E1524" s="1">
        <v>0</v>
      </c>
      <c r="F1524" s="1">
        <v>0</v>
      </c>
      <c r="G1524" s="2">
        <f t="shared" si="34"/>
        <v>589.45814999999993</v>
      </c>
      <c r="H1524" s="2">
        <f t="shared" si="35"/>
        <v>6.9999999999708962E-2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12352.57</v>
      </c>
      <c r="D1530" s="1">
        <v>0</v>
      </c>
      <c r="E1530" s="1">
        <v>0</v>
      </c>
      <c r="F1530" s="1">
        <v>0</v>
      </c>
      <c r="G1530" s="2">
        <f t="shared" si="34"/>
        <v>629.98106999999993</v>
      </c>
      <c r="H1530" s="2">
        <f t="shared" si="35"/>
        <v>0.43000000000029104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6271.9</v>
      </c>
      <c r="D1531" s="1">
        <v>0</v>
      </c>
      <c r="E1531" s="1">
        <v>0</v>
      </c>
      <c r="F1531" s="1">
        <v>0</v>
      </c>
      <c r="G1531" s="2">
        <f t="shared" si="34"/>
        <v>326.13879999999995</v>
      </c>
      <c r="H1531" s="2">
        <f t="shared" si="35"/>
        <v>0.1000000000003638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2101.7800000000002</v>
      </c>
      <c r="D1532" s="1">
        <v>0</v>
      </c>
      <c r="E1532" s="1">
        <v>0</v>
      </c>
      <c r="F1532" s="1">
        <v>0</v>
      </c>
      <c r="G1532" s="2">
        <f t="shared" si="34"/>
        <v>111.39434000000001</v>
      </c>
      <c r="H1532" s="2">
        <f t="shared" si="35"/>
        <v>0.21999999999979991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3241.48</v>
      </c>
      <c r="D1533" s="1">
        <v>0</v>
      </c>
      <c r="E1533" s="1">
        <v>0</v>
      </c>
      <c r="F1533" s="1">
        <v>0</v>
      </c>
      <c r="G1533" s="2">
        <f t="shared" si="34"/>
        <v>175.03992</v>
      </c>
      <c r="H1533" s="2">
        <f t="shared" si="35"/>
        <v>0.48000000000001819</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737.41</v>
      </c>
      <c r="D1534" s="1">
        <v>0</v>
      </c>
      <c r="E1534" s="1">
        <v>0</v>
      </c>
      <c r="F1534" s="1">
        <v>0</v>
      </c>
      <c r="G1534" s="2">
        <f t="shared" si="34"/>
        <v>40.557549999999999</v>
      </c>
      <c r="H1534" s="2">
        <f t="shared" si="35"/>
        <v>0.40999999999996817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477.8</v>
      </c>
      <c r="D1550" s="1">
        <v>0</v>
      </c>
      <c r="E1550" s="1">
        <v>0</v>
      </c>
      <c r="F1550" s="1">
        <v>0</v>
      </c>
      <c r="G1550" s="2">
        <f t="shared" si="34"/>
        <v>33.9238</v>
      </c>
      <c r="H1550" s="2">
        <f t="shared" si="35"/>
        <v>0.19999999999998863</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477.8</v>
      </c>
      <c r="D1551" s="1">
        <v>0</v>
      </c>
      <c r="E1551" s="1">
        <v>0</v>
      </c>
      <c r="F1551" s="1">
        <v>0</v>
      </c>
      <c r="G1551" s="2">
        <f t="shared" si="34"/>
        <v>34.401599999999995</v>
      </c>
      <c r="H1551" s="2">
        <f t="shared" si="35"/>
        <v>0.19999999999998863</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268.7</v>
      </c>
      <c r="D1560" s="1">
        <v>0</v>
      </c>
      <c r="E1560" s="1">
        <v>0</v>
      </c>
      <c r="F1560" s="1">
        <v>0</v>
      </c>
      <c r="G1560" s="2">
        <f t="shared" si="34"/>
        <v>21.764700000000001</v>
      </c>
      <c r="H1560" s="2">
        <f t="shared" si="35"/>
        <v>0.30000000000001137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268.7</v>
      </c>
      <c r="D1563" s="1">
        <v>0</v>
      </c>
      <c r="E1563" s="1">
        <v>0</v>
      </c>
      <c r="F1563" s="1">
        <v>0</v>
      </c>
      <c r="G1563" s="2">
        <f t="shared" si="34"/>
        <v>22.570800000000002</v>
      </c>
      <c r="H1563" s="2">
        <f t="shared" si="35"/>
        <v>0.30000000000001137</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18354.12</v>
      </c>
      <c r="D1565" s="1">
        <v>0</v>
      </c>
      <c r="E1565" s="1">
        <v>0</v>
      </c>
      <c r="F1565" s="1">
        <v>0</v>
      </c>
      <c r="G1565" s="2">
        <f t="shared" si="34"/>
        <v>1578.4543199999998</v>
      </c>
      <c r="H1565" s="2">
        <f t="shared" si="35"/>
        <v>0.11999999999898137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17710.12</v>
      </c>
      <c r="D1566" s="1">
        <v>0</v>
      </c>
      <c r="E1566" s="1">
        <v>0</v>
      </c>
      <c r="F1566" s="1">
        <v>0</v>
      </c>
      <c r="G1566" s="2">
        <f t="shared" si="34"/>
        <v>1540.7804399999998</v>
      </c>
      <c r="H1566" s="2">
        <f t="shared" si="35"/>
        <v>0.11999999999898137</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644</v>
      </c>
      <c r="D1568" s="1">
        <v>0</v>
      </c>
      <c r="E1568" s="1">
        <v>0</v>
      </c>
      <c r="F1568" s="1">
        <v>0</v>
      </c>
      <c r="G1568" s="2">
        <f t="shared" si="34"/>
        <v>57.315999999999995</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312704.41000000003</v>
      </c>
      <c r="D1576" s="1">
        <v>0</v>
      </c>
      <c r="E1576" s="1">
        <v>0</v>
      </c>
      <c r="F1576" s="1">
        <v>0</v>
      </c>
      <c r="G1576" s="2">
        <f t="shared" si="34"/>
        <v>30332.327770000004</v>
      </c>
      <c r="H1576" s="2">
        <f t="shared" si="35"/>
        <v>0.41000000003259629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180292.76</v>
      </c>
      <c r="D1578" s="1">
        <v>0</v>
      </c>
      <c r="E1578" s="1">
        <v>0</v>
      </c>
      <c r="F1578" s="1">
        <v>0</v>
      </c>
      <c r="G1578" s="2">
        <f t="shared" si="34"/>
        <v>17848.983240000001</v>
      </c>
      <c r="H1578" s="2">
        <f t="shared" si="35"/>
        <v>0.23999999999068677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46880</v>
      </c>
      <c r="D1579" s="1">
        <v>0</v>
      </c>
      <c r="E1579" s="1">
        <v>0</v>
      </c>
      <c r="F1579" s="1">
        <v>0</v>
      </c>
      <c r="G1579" s="2">
        <f t="shared" si="34"/>
        <v>4688</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85531.65</v>
      </c>
      <c r="D1580" s="13">
        <v>0</v>
      </c>
      <c r="E1580" s="13">
        <v>0</v>
      </c>
      <c r="F1580" s="13">
        <v>0</v>
      </c>
      <c r="G1580" s="14">
        <f t="shared" si="34"/>
        <v>8638.6966499999999</v>
      </c>
      <c r="H1580" s="14">
        <f t="shared" si="35"/>
        <v>0.35000000000582077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28645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3127746.1</v>
      </c>
      <c r="I16" s="170">
        <f>'PR-RAS'!E6</f>
        <v>2961277.75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1651695.34</v>
      </c>
      <c r="I17" s="170">
        <f>'PR-RAS'!E151</f>
        <v>2295211.7200000002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94010.870000000024</v>
      </c>
      <c r="I18" s="170">
        <f>'PR-RAS'!E645</f>
        <v>283485.39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8025310.7599999998</v>
      </c>
      <c r="I20" s="173">
        <f>BILANCA!E7</f>
        <v>7987912.7699999986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600328.17000000004</v>
      </c>
      <c r="I21" s="175">
        <f>BILANCA!E68</f>
        <v>852987.91000000015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310331.07999999996</v>
      </c>
      <c r="I22" s="175">
        <f>BILANCA!E176</f>
        <v>344157.6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8315307.8499999996</v>
      </c>
      <c r="I23" s="177">
        <f>BILANCA!E237</f>
        <v>8496743.0800000001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380045.43</v>
      </c>
      <c r="I24" s="173">
        <f>'RAS-funkcijski'!E5</f>
        <v>538480.67999999993</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1243709.6299999999</v>
      </c>
      <c r="I25" s="175">
        <f>'RAS-funkcijski'!E35</f>
        <v>668980.78999999992</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633978.82000000007</v>
      </c>
      <c r="I27" s="175">
        <f>'RAS-funkcijski'!E114</f>
        <v>904072.82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2778388.8899999997</v>
      </c>
      <c r="I28" s="179">
        <f>'RAS-funkcijski'!E141</f>
        <v>2739730.7699999996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36781.119999999995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36781.119999999995</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310331.08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344157.60000000056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31453.19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312704.41000000003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D410" sqref="D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3127746.1</v>
      </c>
      <c r="E6" s="51">
        <f>E7+E44+E50+E82+E106+E124+E133+E139</f>
        <v>2961277.75</v>
      </c>
      <c r="F6" s="52">
        <f t="shared" ref="F6:F131" si="0">IF(D6&lt;&gt;0,IF(E6/D6&gt;=100,"&gt;&gt;100",E6/D6*100),"-")</f>
        <v>94.677689790740999</v>
      </c>
    </row>
    <row r="7" spans="1:25" ht="12.75" customHeight="1" x14ac:dyDescent="0.2">
      <c r="A7" s="53">
        <v>61</v>
      </c>
      <c r="B7" s="294" t="s">
        <v>60</v>
      </c>
      <c r="C7" s="50" t="s">
        <v>61</v>
      </c>
      <c r="D7" s="51">
        <f t="shared" ref="D7:E7" si="1">D8+D17+D23+D29+D37+D40</f>
        <v>1621517.36</v>
      </c>
      <c r="E7" s="51">
        <f t="shared" si="1"/>
        <v>2195241.5700000003</v>
      </c>
      <c r="F7" s="52">
        <f t="shared" si="0"/>
        <v>135.3819344863505</v>
      </c>
    </row>
    <row r="8" spans="1:25" ht="12.75" customHeight="1" x14ac:dyDescent="0.2">
      <c r="A8" s="53">
        <v>611</v>
      </c>
      <c r="B8" s="85" t="s">
        <v>62</v>
      </c>
      <c r="C8" s="50" t="s">
        <v>63</v>
      </c>
      <c r="D8" s="51">
        <f t="shared" ref="D8:E8" si="2">SUM(D9:D14)-D15-D16</f>
        <v>1406494.31</v>
      </c>
      <c r="E8" s="51">
        <f t="shared" si="2"/>
        <v>1941106.5900000003</v>
      </c>
      <c r="F8" s="52">
        <f t="shared" si="0"/>
        <v>138.01026966116913</v>
      </c>
    </row>
    <row r="9" spans="1:25" ht="12.75" customHeight="1" x14ac:dyDescent="0.2">
      <c r="A9" s="53">
        <v>6111</v>
      </c>
      <c r="B9" s="85" t="s">
        <v>64</v>
      </c>
      <c r="C9" s="50" t="s">
        <v>65</v>
      </c>
      <c r="D9" s="242">
        <v>1231014</v>
      </c>
      <c r="E9" s="242">
        <v>1668785.12</v>
      </c>
      <c r="F9" s="52">
        <f t="shared" si="0"/>
        <v>135.56183114083186</v>
      </c>
    </row>
    <row r="10" spans="1:25" ht="12.75" customHeight="1" x14ac:dyDescent="0.2">
      <c r="A10" s="53">
        <v>6112</v>
      </c>
      <c r="B10" s="85" t="s">
        <v>66</v>
      </c>
      <c r="C10" s="50" t="s">
        <v>67</v>
      </c>
      <c r="D10" s="242">
        <v>110706.87</v>
      </c>
      <c r="E10" s="242">
        <v>130673.77</v>
      </c>
      <c r="F10" s="52">
        <f t="shared" si="0"/>
        <v>118.0358274061944</v>
      </c>
    </row>
    <row r="11" spans="1:25" ht="12.75" customHeight="1" x14ac:dyDescent="0.2">
      <c r="A11" s="53">
        <v>6113</v>
      </c>
      <c r="B11" s="85" t="s">
        <v>68</v>
      </c>
      <c r="C11" s="50" t="s">
        <v>69</v>
      </c>
      <c r="D11" s="242">
        <v>54431.15</v>
      </c>
      <c r="E11" s="242">
        <v>71467.12</v>
      </c>
      <c r="F11" s="52">
        <f t="shared" si="0"/>
        <v>131.29819965222117</v>
      </c>
    </row>
    <row r="12" spans="1:25" ht="12.75" customHeight="1" x14ac:dyDescent="0.2">
      <c r="A12" s="53">
        <v>6114</v>
      </c>
      <c r="B12" s="85" t="s">
        <v>70</v>
      </c>
      <c r="C12" s="50" t="s">
        <v>71</v>
      </c>
      <c r="D12" s="242">
        <v>127679.75</v>
      </c>
      <c r="E12" s="242">
        <v>175317.25</v>
      </c>
      <c r="F12" s="52">
        <f t="shared" si="0"/>
        <v>137.31014510915006</v>
      </c>
    </row>
    <row r="13" spans="1:25" ht="12.75" customHeight="1" x14ac:dyDescent="0.2">
      <c r="A13" s="53">
        <v>6115</v>
      </c>
      <c r="B13" s="85" t="s">
        <v>72</v>
      </c>
      <c r="C13" s="50" t="s">
        <v>73</v>
      </c>
      <c r="D13" s="242">
        <v>32327.84</v>
      </c>
      <c r="E13" s="242">
        <v>81946.97</v>
      </c>
      <c r="F13" s="52">
        <f t="shared" si="0"/>
        <v>253.48730382234015</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149665.29999999999</v>
      </c>
      <c r="E15" s="242">
        <v>187083.64</v>
      </c>
      <c r="F15" s="52">
        <f t="shared" si="0"/>
        <v>125.001346337461</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202092.69</v>
      </c>
      <c r="E23" s="51">
        <f t="shared" si="4"/>
        <v>238142.03</v>
      </c>
      <c r="F23" s="52">
        <f t="shared" si="0"/>
        <v>117.83802274095119</v>
      </c>
    </row>
    <row r="24" spans="1:6" ht="12.75" customHeight="1" x14ac:dyDescent="0.2">
      <c r="A24" s="53">
        <v>6131</v>
      </c>
      <c r="B24" s="85" t="s">
        <v>94</v>
      </c>
      <c r="C24" s="50" t="s">
        <v>95</v>
      </c>
      <c r="D24" s="242">
        <v>54563.79</v>
      </c>
      <c r="E24" s="242">
        <v>96518.91</v>
      </c>
      <c r="F24" s="52">
        <f t="shared" si="0"/>
        <v>176.89187279695929</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147528.9</v>
      </c>
      <c r="E27" s="242">
        <v>141623.12</v>
      </c>
      <c r="F27" s="52">
        <f t="shared" si="0"/>
        <v>95.996865698856297</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12930.36</v>
      </c>
      <c r="E29" s="51">
        <f t="shared" si="5"/>
        <v>15992.95</v>
      </c>
      <c r="F29" s="52">
        <f t="shared" si="0"/>
        <v>123.68526475674304</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12930.36</v>
      </c>
      <c r="E31" s="242">
        <v>15992.95</v>
      </c>
      <c r="F31" s="52">
        <f t="shared" si="0"/>
        <v>123.68526475674304</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935718.29</v>
      </c>
      <c r="E50" s="51">
        <f>E51+E54+E59+E62+E65+E68+E71+E74+E77</f>
        <v>410035.56999999995</v>
      </c>
      <c r="F50" s="52">
        <f t="shared" si="0"/>
        <v>43.82040774259098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51912.36</v>
      </c>
      <c r="E59" s="51">
        <f t="shared" si="12"/>
        <v>306140.67</v>
      </c>
      <c r="F59" s="52">
        <f t="shared" si="0"/>
        <v>589.72597277411387</v>
      </c>
    </row>
    <row r="60" spans="1:6" ht="24" x14ac:dyDescent="0.2">
      <c r="A60" s="53">
        <v>6331</v>
      </c>
      <c r="B60" s="86" t="s">
        <v>166</v>
      </c>
      <c r="C60" s="50" t="s">
        <v>167</v>
      </c>
      <c r="D60" s="242">
        <v>26912.36</v>
      </c>
      <c r="E60" s="242">
        <v>87060.67</v>
      </c>
      <c r="F60" s="52">
        <f t="shared" si="0"/>
        <v>323.49697313799311</v>
      </c>
    </row>
    <row r="61" spans="1:6" ht="24" x14ac:dyDescent="0.2">
      <c r="A61" s="53">
        <v>6332</v>
      </c>
      <c r="B61" s="86" t="s">
        <v>168</v>
      </c>
      <c r="C61" s="50" t="s">
        <v>169</v>
      </c>
      <c r="D61" s="242">
        <v>25000</v>
      </c>
      <c r="E61" s="242">
        <v>219080</v>
      </c>
      <c r="F61" s="52">
        <f t="shared" si="0"/>
        <v>876.31999999999994</v>
      </c>
    </row>
    <row r="62" spans="1:6" ht="12.75" customHeight="1" x14ac:dyDescent="0.2">
      <c r="A62" s="53">
        <v>634</v>
      </c>
      <c r="B62" s="85" t="s">
        <v>170</v>
      </c>
      <c r="C62" s="50" t="s">
        <v>171</v>
      </c>
      <c r="D62" s="51">
        <f t="shared" ref="D62:E62" si="13">SUM(D63:D64)</f>
        <v>16518.82</v>
      </c>
      <c r="E62" s="51">
        <f t="shared" si="13"/>
        <v>35967.800000000003</v>
      </c>
      <c r="F62" s="52">
        <f t="shared" si="0"/>
        <v>217.73831302720171</v>
      </c>
    </row>
    <row r="63" spans="1:6" ht="12.75" customHeight="1" x14ac:dyDescent="0.2">
      <c r="A63" s="53">
        <v>6341</v>
      </c>
      <c r="B63" s="85" t="s">
        <v>172</v>
      </c>
      <c r="C63" s="50" t="s">
        <v>173</v>
      </c>
      <c r="D63" s="242">
        <v>16518.82</v>
      </c>
      <c r="E63" s="242">
        <v>14967.8</v>
      </c>
      <c r="F63" s="52">
        <f t="shared" si="0"/>
        <v>90.61058840764656</v>
      </c>
    </row>
    <row r="64" spans="1:6" ht="12.75" customHeight="1" x14ac:dyDescent="0.2">
      <c r="A64" s="53">
        <v>6342</v>
      </c>
      <c r="B64" s="85" t="s">
        <v>174</v>
      </c>
      <c r="C64" s="50" t="s">
        <v>175</v>
      </c>
      <c r="D64" s="242">
        <v>0</v>
      </c>
      <c r="E64" s="242">
        <v>21000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43036.22</v>
      </c>
      <c r="E68" s="51">
        <f t="shared" si="15"/>
        <v>43926.34</v>
      </c>
      <c r="F68" s="52">
        <f t="shared" si="0"/>
        <v>102.06830432598402</v>
      </c>
    </row>
    <row r="69" spans="1:6" ht="12.75" customHeight="1" x14ac:dyDescent="0.2">
      <c r="A69" s="53" t="s">
        <v>184</v>
      </c>
      <c r="B69" s="85" t="s">
        <v>185</v>
      </c>
      <c r="C69" s="50" t="s">
        <v>184</v>
      </c>
      <c r="D69" s="242">
        <v>33590.92</v>
      </c>
      <c r="E69" s="242">
        <v>34626.339999999997</v>
      </c>
      <c r="F69" s="52">
        <f t="shared" si="0"/>
        <v>103.08244013560808</v>
      </c>
    </row>
    <row r="70" spans="1:6" ht="24" x14ac:dyDescent="0.2">
      <c r="A70" s="53" t="s">
        <v>186</v>
      </c>
      <c r="B70" s="85" t="s">
        <v>187</v>
      </c>
      <c r="C70" s="50" t="s">
        <v>186</v>
      </c>
      <c r="D70" s="242">
        <v>9445.2999999999993</v>
      </c>
      <c r="E70" s="242">
        <v>9300</v>
      </c>
      <c r="F70" s="52">
        <f t="shared" si="0"/>
        <v>98.46166876647645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824250.89</v>
      </c>
      <c r="E74" s="51">
        <f t="shared" si="17"/>
        <v>24000.76</v>
      </c>
      <c r="F74" s="52">
        <f t="shared" si="0"/>
        <v>2.9118270045180052</v>
      </c>
    </row>
    <row r="75" spans="1:6" ht="12.75" customHeight="1" x14ac:dyDescent="0.2">
      <c r="A75" s="53" t="s">
        <v>196</v>
      </c>
      <c r="B75" s="85" t="s">
        <v>197</v>
      </c>
      <c r="C75" s="50" t="s">
        <v>196</v>
      </c>
      <c r="D75" s="242">
        <v>11140.63</v>
      </c>
      <c r="E75" s="242">
        <v>0</v>
      </c>
      <c r="F75" s="52">
        <f t="shared" si="0"/>
        <v>0</v>
      </c>
    </row>
    <row r="76" spans="1:6" ht="12.75" customHeight="1" x14ac:dyDescent="0.2">
      <c r="A76" s="53" t="s">
        <v>198</v>
      </c>
      <c r="B76" s="85" t="s">
        <v>199</v>
      </c>
      <c r="C76" s="50" t="s">
        <v>198</v>
      </c>
      <c r="D76" s="242">
        <v>813110.26</v>
      </c>
      <c r="E76" s="242">
        <v>24000.76</v>
      </c>
      <c r="F76" s="52">
        <f t="shared" si="0"/>
        <v>2.9517226851866312</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32031.49</v>
      </c>
      <c r="E82" s="51">
        <f t="shared" si="19"/>
        <v>37132.29</v>
      </c>
      <c r="F82" s="52">
        <f t="shared" si="0"/>
        <v>115.9243294645363</v>
      </c>
    </row>
    <row r="83" spans="1:6" ht="12.75" customHeight="1" x14ac:dyDescent="0.2">
      <c r="A83" s="53">
        <v>641</v>
      </c>
      <c r="B83" s="85" t="s">
        <v>212</v>
      </c>
      <c r="C83" s="50" t="s">
        <v>213</v>
      </c>
      <c r="D83" s="51">
        <f t="shared" ref="D83:E83" si="20">SUM(D84:D90)</f>
        <v>1771.28</v>
      </c>
      <c r="E83" s="51">
        <f t="shared" si="20"/>
        <v>1877.1899999999998</v>
      </c>
      <c r="F83" s="52">
        <f t="shared" si="0"/>
        <v>105.97929181157129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10.73</v>
      </c>
      <c r="E85" s="242">
        <v>29.37</v>
      </c>
      <c r="F85" s="52">
        <f t="shared" si="0"/>
        <v>273.71854613233921</v>
      </c>
    </row>
    <row r="86" spans="1:6" ht="12.75" customHeight="1" x14ac:dyDescent="0.2">
      <c r="A86" s="53">
        <v>6414</v>
      </c>
      <c r="B86" s="85" t="s">
        <v>218</v>
      </c>
      <c r="C86" s="50" t="s">
        <v>219</v>
      </c>
      <c r="D86" s="242">
        <v>1760.55</v>
      </c>
      <c r="E86" s="242">
        <v>1847.82</v>
      </c>
      <c r="F86" s="52">
        <f t="shared" si="0"/>
        <v>104.95697367299992</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30260.210000000003</v>
      </c>
      <c r="E91" s="51">
        <f t="shared" si="21"/>
        <v>35255.1</v>
      </c>
      <c r="F91" s="52">
        <f t="shared" si="0"/>
        <v>116.50646178595588</v>
      </c>
    </row>
    <row r="92" spans="1:6" ht="12.75" customHeight="1" x14ac:dyDescent="0.2">
      <c r="A92" s="53">
        <v>6421</v>
      </c>
      <c r="B92" s="85" t="s">
        <v>230</v>
      </c>
      <c r="C92" s="50" t="s">
        <v>231</v>
      </c>
      <c r="D92" s="242">
        <v>7742.17</v>
      </c>
      <c r="E92" s="242">
        <v>13405</v>
      </c>
      <c r="F92" s="52">
        <f t="shared" si="0"/>
        <v>173.1426718865641</v>
      </c>
    </row>
    <row r="93" spans="1:6" ht="12.75" customHeight="1" x14ac:dyDescent="0.2">
      <c r="A93" s="53">
        <v>6422</v>
      </c>
      <c r="B93" s="85" t="s">
        <v>232</v>
      </c>
      <c r="C93" s="50" t="s">
        <v>233</v>
      </c>
      <c r="D93" s="242">
        <v>13348.02</v>
      </c>
      <c r="E93" s="242">
        <v>13322.27</v>
      </c>
      <c r="F93" s="52">
        <f t="shared" si="0"/>
        <v>99.807087493126318</v>
      </c>
    </row>
    <row r="94" spans="1:6" ht="12.75" customHeight="1" x14ac:dyDescent="0.2">
      <c r="A94" s="53">
        <v>6423</v>
      </c>
      <c r="B94" s="85" t="s">
        <v>234</v>
      </c>
      <c r="C94" s="50" t="s">
        <v>235</v>
      </c>
      <c r="D94" s="242">
        <v>8535.64</v>
      </c>
      <c r="E94" s="242">
        <v>8179.66</v>
      </c>
      <c r="F94" s="52">
        <f t="shared" si="0"/>
        <v>95.829486716871841</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634.38</v>
      </c>
      <c r="E97" s="242">
        <v>348.17</v>
      </c>
      <c r="F97" s="52">
        <f t="shared" si="0"/>
        <v>54.883508307323694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485802.22</v>
      </c>
      <c r="E106" s="51">
        <f t="shared" si="23"/>
        <v>254966.92</v>
      </c>
      <c r="F106" s="52">
        <f t="shared" si="0"/>
        <v>52.483687703197411</v>
      </c>
    </row>
    <row r="107" spans="1:6" ht="12.75" customHeight="1" x14ac:dyDescent="0.2">
      <c r="A107" s="53">
        <v>651</v>
      </c>
      <c r="B107" s="85" t="s">
        <v>260</v>
      </c>
      <c r="C107" s="50" t="s">
        <v>261</v>
      </c>
      <c r="D107" s="51">
        <f t="shared" ref="D107:E107" si="24">SUM(D108:D111)</f>
        <v>19416.620000000003</v>
      </c>
      <c r="E107" s="51">
        <f t="shared" si="24"/>
        <v>15806.78</v>
      </c>
      <c r="F107" s="52">
        <f t="shared" si="0"/>
        <v>81.408504672800916</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173.72</v>
      </c>
      <c r="E109" s="242">
        <v>54.52</v>
      </c>
      <c r="F109" s="52">
        <f t="shared" si="0"/>
        <v>31.383836058024411</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19242.900000000001</v>
      </c>
      <c r="E111" s="242">
        <v>15752.26</v>
      </c>
      <c r="F111" s="52">
        <f t="shared" si="0"/>
        <v>81.860114639685278</v>
      </c>
    </row>
    <row r="112" spans="1:6" ht="12.75" customHeight="1" x14ac:dyDescent="0.2">
      <c r="A112" s="53">
        <v>652</v>
      </c>
      <c r="B112" s="85" t="s">
        <v>270</v>
      </c>
      <c r="C112" s="50" t="s">
        <v>271</v>
      </c>
      <c r="D112" s="51">
        <f t="shared" ref="D112:E112" si="25">SUM(D113:D119)</f>
        <v>169370.55000000002</v>
      </c>
      <c r="E112" s="51">
        <f t="shared" si="25"/>
        <v>155222.77000000002</v>
      </c>
      <c r="F112" s="52">
        <f t="shared" si="0"/>
        <v>91.646847695777097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11098.01</v>
      </c>
      <c r="E115" s="242">
        <v>3676.98</v>
      </c>
      <c r="F115" s="52">
        <f t="shared" si="0"/>
        <v>33.131885806554507</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158272.54</v>
      </c>
      <c r="E117" s="242">
        <v>151545.79</v>
      </c>
      <c r="F117" s="52">
        <f t="shared" si="0"/>
        <v>95.749894454211699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297015.05</v>
      </c>
      <c r="E120" s="51">
        <f t="shared" si="26"/>
        <v>83937.37</v>
      </c>
      <c r="F120" s="52">
        <f t="shared" si="0"/>
        <v>28.260308694795093</v>
      </c>
    </row>
    <row r="121" spans="1:6" ht="12.75" customHeight="1" x14ac:dyDescent="0.2">
      <c r="A121" s="53">
        <v>6531</v>
      </c>
      <c r="B121" s="85" t="s">
        <v>288</v>
      </c>
      <c r="C121" s="50" t="s">
        <v>289</v>
      </c>
      <c r="D121" s="242">
        <v>226972.16</v>
      </c>
      <c r="E121" s="242">
        <v>4932.33</v>
      </c>
      <c r="F121" s="52">
        <f t="shared" si="0"/>
        <v>2.1730991148870418</v>
      </c>
    </row>
    <row r="122" spans="1:6" ht="12.75" customHeight="1" x14ac:dyDescent="0.2">
      <c r="A122" s="53">
        <v>6532</v>
      </c>
      <c r="B122" s="85" t="s">
        <v>290</v>
      </c>
      <c r="C122" s="50" t="s">
        <v>291</v>
      </c>
      <c r="D122" s="242">
        <v>67542.89</v>
      </c>
      <c r="E122" s="242">
        <v>66755.039999999994</v>
      </c>
      <c r="F122" s="52">
        <f t="shared" si="0"/>
        <v>98.833555981984176</v>
      </c>
    </row>
    <row r="123" spans="1:6" ht="12.75" customHeight="1" x14ac:dyDescent="0.2">
      <c r="A123" s="53">
        <v>6533</v>
      </c>
      <c r="B123" s="85" t="s">
        <v>292</v>
      </c>
      <c r="C123" s="50" t="s">
        <v>293</v>
      </c>
      <c r="D123" s="242">
        <v>2500</v>
      </c>
      <c r="E123" s="242">
        <v>12250</v>
      </c>
      <c r="F123" s="52">
        <f t="shared" si="0"/>
        <v>490.00000000000006</v>
      </c>
    </row>
    <row r="124" spans="1:6" ht="24" x14ac:dyDescent="0.2">
      <c r="A124" s="53">
        <v>66</v>
      </c>
      <c r="B124" s="231" t="s">
        <v>294</v>
      </c>
      <c r="C124" s="50" t="s">
        <v>295</v>
      </c>
      <c r="D124" s="51">
        <f t="shared" ref="D124:E124" si="27">D125+D128</f>
        <v>42280.42</v>
      </c>
      <c r="E124" s="51">
        <f t="shared" si="27"/>
        <v>50557.32</v>
      </c>
      <c r="F124" s="52">
        <f t="shared" si="0"/>
        <v>119.57620099327302</v>
      </c>
    </row>
    <row r="125" spans="1:6" ht="12.75" customHeight="1" x14ac:dyDescent="0.2">
      <c r="A125" s="53">
        <v>661</v>
      </c>
      <c r="B125" s="86" t="s">
        <v>296</v>
      </c>
      <c r="C125" s="50" t="s">
        <v>297</v>
      </c>
      <c r="D125" s="51">
        <f t="shared" ref="D125:E125" si="28">SUM(D126:D127)</f>
        <v>39222.89</v>
      </c>
      <c r="E125" s="51">
        <f t="shared" si="28"/>
        <v>46200.97</v>
      </c>
      <c r="F125" s="52">
        <f t="shared" si="0"/>
        <v>117.79083591239707</v>
      </c>
    </row>
    <row r="126" spans="1:6" ht="12.75" customHeight="1" x14ac:dyDescent="0.2">
      <c r="A126" s="53">
        <v>6614</v>
      </c>
      <c r="B126" s="86" t="s">
        <v>298</v>
      </c>
      <c r="C126" s="50" t="s">
        <v>299</v>
      </c>
      <c r="D126" s="242">
        <v>38229.14</v>
      </c>
      <c r="E126" s="242">
        <v>43636.5</v>
      </c>
      <c r="F126" s="52">
        <f t="shared" si="0"/>
        <v>114.14460278206624</v>
      </c>
    </row>
    <row r="127" spans="1:6" ht="12.75" customHeight="1" x14ac:dyDescent="0.2">
      <c r="A127" s="53">
        <v>6615</v>
      </c>
      <c r="B127" s="86" t="s">
        <v>300</v>
      </c>
      <c r="C127" s="50" t="s">
        <v>301</v>
      </c>
      <c r="D127" s="242">
        <v>993.75</v>
      </c>
      <c r="E127" s="242">
        <v>2564.4699999999998</v>
      </c>
      <c r="F127" s="52">
        <f t="shared" si="0"/>
        <v>258.05987421383645</v>
      </c>
    </row>
    <row r="128" spans="1:6" ht="24" x14ac:dyDescent="0.2">
      <c r="A128" s="53">
        <v>663</v>
      </c>
      <c r="B128" s="231" t="s">
        <v>302</v>
      </c>
      <c r="C128" s="50" t="s">
        <v>303</v>
      </c>
      <c r="D128" s="51">
        <f t="shared" ref="D128:E128" si="29">SUM(D129:D132)</f>
        <v>3057.5299999999997</v>
      </c>
      <c r="E128" s="51">
        <f t="shared" si="29"/>
        <v>4356.3500000000004</v>
      </c>
      <c r="F128" s="52">
        <f t="shared" si="0"/>
        <v>142.47938695613783</v>
      </c>
    </row>
    <row r="129" spans="1:6" ht="12.75" customHeight="1" x14ac:dyDescent="0.2">
      <c r="A129" s="53">
        <v>6631</v>
      </c>
      <c r="B129" s="86" t="s">
        <v>304</v>
      </c>
      <c r="C129" s="50" t="s">
        <v>305</v>
      </c>
      <c r="D129" s="242">
        <v>1865.18</v>
      </c>
      <c r="E129" s="242">
        <v>2804.94</v>
      </c>
      <c r="F129" s="52">
        <f t="shared" si="0"/>
        <v>150.38441330059297</v>
      </c>
    </row>
    <row r="130" spans="1:6" ht="12.75" customHeight="1" x14ac:dyDescent="0.2">
      <c r="A130" s="53">
        <v>6632</v>
      </c>
      <c r="B130" s="232" t="s">
        <v>306</v>
      </c>
      <c r="C130" s="50" t="s">
        <v>307</v>
      </c>
      <c r="D130" s="242">
        <v>1192.3499999999999</v>
      </c>
      <c r="E130" s="242">
        <v>1551.41</v>
      </c>
      <c r="F130" s="52">
        <f t="shared" si="0"/>
        <v>130.11364112886318</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10396.32</v>
      </c>
      <c r="E139" s="51">
        <f t="shared" si="33"/>
        <v>13344.08</v>
      </c>
      <c r="F139" s="52">
        <f t="shared" si="31"/>
        <v>128.3538790648999</v>
      </c>
    </row>
    <row r="140" spans="1:6" ht="12.75" customHeight="1" x14ac:dyDescent="0.2">
      <c r="A140" s="53">
        <v>681</v>
      </c>
      <c r="B140" s="85" t="s">
        <v>326</v>
      </c>
      <c r="C140" s="50" t="s">
        <v>327</v>
      </c>
      <c r="D140" s="51">
        <f t="shared" ref="D140:E140" si="34">SUM(D141:D149)</f>
        <v>217.35</v>
      </c>
      <c r="E140" s="51">
        <f t="shared" si="34"/>
        <v>1353.77</v>
      </c>
      <c r="F140" s="52">
        <f t="shared" si="31"/>
        <v>622.85254198297673</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217.35</v>
      </c>
      <c r="E149" s="242">
        <v>1353.77</v>
      </c>
      <c r="F149" s="52">
        <f t="shared" si="31"/>
        <v>622.85254198297673</v>
      </c>
    </row>
    <row r="150" spans="1:6" ht="12.75" customHeight="1" x14ac:dyDescent="0.2">
      <c r="A150" s="53">
        <v>683</v>
      </c>
      <c r="B150" s="85" t="s">
        <v>346</v>
      </c>
      <c r="C150" s="50" t="s">
        <v>347</v>
      </c>
      <c r="D150" s="242">
        <v>10178.969999999999</v>
      </c>
      <c r="E150" s="242">
        <v>11990.31</v>
      </c>
      <c r="F150" s="52">
        <f t="shared" si="31"/>
        <v>117.79492424086131</v>
      </c>
    </row>
    <row r="151" spans="1:6" ht="12.75" customHeight="1" x14ac:dyDescent="0.2">
      <c r="A151" s="53">
        <v>3</v>
      </c>
      <c r="B151" s="85" t="s">
        <v>348</v>
      </c>
      <c r="C151" s="50" t="s">
        <v>56</v>
      </c>
      <c r="D151" s="51">
        <f t="shared" ref="D151:E151" si="35">D152+D163+D196+D215+D224+D252+D263</f>
        <v>1651695.34</v>
      </c>
      <c r="E151" s="51">
        <f t="shared" si="35"/>
        <v>2295211.7200000002</v>
      </c>
      <c r="F151" s="52">
        <f t="shared" si="31"/>
        <v>138.96096116611918</v>
      </c>
    </row>
    <row r="152" spans="1:6" ht="12.75" customHeight="1" x14ac:dyDescent="0.2">
      <c r="A152" s="53">
        <v>31</v>
      </c>
      <c r="B152" s="85" t="s">
        <v>349</v>
      </c>
      <c r="C152" s="50" t="s">
        <v>350</v>
      </c>
      <c r="D152" s="51">
        <f t="shared" ref="D152:E152" si="36">D153+D158+D159</f>
        <v>589874.67999999993</v>
      </c>
      <c r="E152" s="51">
        <f t="shared" si="36"/>
        <v>845501.44000000006</v>
      </c>
      <c r="F152" s="52">
        <f t="shared" si="31"/>
        <v>143.33577430378944</v>
      </c>
    </row>
    <row r="153" spans="1:6" ht="12.75" customHeight="1" x14ac:dyDescent="0.2">
      <c r="A153" s="53">
        <v>311</v>
      </c>
      <c r="B153" s="85" t="s">
        <v>351</v>
      </c>
      <c r="C153" s="50" t="s">
        <v>352</v>
      </c>
      <c r="D153" s="51">
        <f t="shared" ref="D153:E153" si="37">SUM(D154:D157)</f>
        <v>469211.69</v>
      </c>
      <c r="E153" s="51">
        <f t="shared" si="37"/>
        <v>664544.05000000005</v>
      </c>
      <c r="F153" s="52">
        <f t="shared" si="31"/>
        <v>141.62990056790784</v>
      </c>
    </row>
    <row r="154" spans="1:6" ht="12.75" customHeight="1" x14ac:dyDescent="0.2">
      <c r="A154" s="53">
        <v>3111</v>
      </c>
      <c r="B154" s="85" t="s">
        <v>353</v>
      </c>
      <c r="C154" s="50" t="s">
        <v>354</v>
      </c>
      <c r="D154" s="242">
        <v>469211.69</v>
      </c>
      <c r="E154" s="242">
        <v>664544.05000000005</v>
      </c>
      <c r="F154" s="52">
        <f t="shared" si="31"/>
        <v>141.62990056790784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49748.04</v>
      </c>
      <c r="E158" s="242">
        <v>74501.23</v>
      </c>
      <c r="F158" s="52">
        <f t="shared" si="31"/>
        <v>149.75711605924573</v>
      </c>
    </row>
    <row r="159" spans="1:6" ht="12.75" customHeight="1" x14ac:dyDescent="0.2">
      <c r="A159" s="53">
        <v>313</v>
      </c>
      <c r="B159" s="85" t="s">
        <v>363</v>
      </c>
      <c r="C159" s="50" t="s">
        <v>364</v>
      </c>
      <c r="D159" s="51">
        <f t="shared" ref="D159:E159" si="38">SUM(D160:D162)</f>
        <v>70914.95</v>
      </c>
      <c r="E159" s="51">
        <f t="shared" si="38"/>
        <v>106456.16</v>
      </c>
      <c r="F159" s="52">
        <f t="shared" si="31"/>
        <v>150.11807806393435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70914.95</v>
      </c>
      <c r="E161" s="242">
        <v>106456.16</v>
      </c>
      <c r="F161" s="52">
        <f t="shared" si="31"/>
        <v>150.11807806393435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622160.08000000007</v>
      </c>
      <c r="E163" s="51">
        <f t="shared" si="39"/>
        <v>909398.2300000001</v>
      </c>
      <c r="F163" s="52">
        <f t="shared" si="31"/>
        <v>146.16788495976792</v>
      </c>
    </row>
    <row r="164" spans="1:6" ht="12.75" customHeight="1" x14ac:dyDescent="0.2">
      <c r="A164" s="53">
        <v>321</v>
      </c>
      <c r="B164" s="85" t="s">
        <v>372</v>
      </c>
      <c r="C164" s="50" t="s">
        <v>373</v>
      </c>
      <c r="D164" s="51">
        <f t="shared" ref="D164:E164" si="40">SUM(D165:D168)</f>
        <v>23028.709999999995</v>
      </c>
      <c r="E164" s="51">
        <f t="shared" si="40"/>
        <v>35253.68</v>
      </c>
      <c r="F164" s="52">
        <f t="shared" si="31"/>
        <v>153.08577857813142</v>
      </c>
    </row>
    <row r="165" spans="1:6" ht="12.75" customHeight="1" x14ac:dyDescent="0.2">
      <c r="A165" s="53">
        <v>3211</v>
      </c>
      <c r="B165" s="85" t="s">
        <v>374</v>
      </c>
      <c r="C165" s="50" t="s">
        <v>375</v>
      </c>
      <c r="D165" s="242">
        <v>1734.44</v>
      </c>
      <c r="E165" s="242">
        <v>3258.74</v>
      </c>
      <c r="F165" s="52">
        <f t="shared" si="31"/>
        <v>187.88427388667233</v>
      </c>
    </row>
    <row r="166" spans="1:6" ht="12.75" customHeight="1" x14ac:dyDescent="0.2">
      <c r="A166" s="53">
        <v>3212</v>
      </c>
      <c r="B166" s="85" t="s">
        <v>376</v>
      </c>
      <c r="C166" s="50" t="s">
        <v>377</v>
      </c>
      <c r="D166" s="242">
        <v>19146.55</v>
      </c>
      <c r="E166" s="242">
        <v>27951.98</v>
      </c>
      <c r="F166" s="52">
        <f t="shared" si="31"/>
        <v>145.98964304274139</v>
      </c>
    </row>
    <row r="167" spans="1:6" ht="12.75" customHeight="1" x14ac:dyDescent="0.2">
      <c r="A167" s="53">
        <v>3213</v>
      </c>
      <c r="B167" s="85" t="s">
        <v>378</v>
      </c>
      <c r="C167" s="50" t="s">
        <v>379</v>
      </c>
      <c r="D167" s="242">
        <v>1935.12</v>
      </c>
      <c r="E167" s="242">
        <v>3497.63</v>
      </c>
      <c r="F167" s="52">
        <f t="shared" si="31"/>
        <v>180.74486336764645</v>
      </c>
    </row>
    <row r="168" spans="1:6" ht="12.75" customHeight="1" x14ac:dyDescent="0.2">
      <c r="A168" s="53">
        <v>3214</v>
      </c>
      <c r="B168" s="85" t="s">
        <v>380</v>
      </c>
      <c r="C168" s="50" t="s">
        <v>381</v>
      </c>
      <c r="D168" s="242">
        <v>212.6</v>
      </c>
      <c r="E168" s="242">
        <v>545.33000000000004</v>
      </c>
      <c r="F168" s="52">
        <f t="shared" si="31"/>
        <v>256.50517403574793</v>
      </c>
    </row>
    <row r="169" spans="1:6" ht="12.75" customHeight="1" x14ac:dyDescent="0.2">
      <c r="A169" s="53">
        <v>322</v>
      </c>
      <c r="B169" s="85" t="s">
        <v>382</v>
      </c>
      <c r="C169" s="50" t="s">
        <v>383</v>
      </c>
      <c r="D169" s="51">
        <f t="shared" ref="D169:E169" si="41">SUM(D170:D176)</f>
        <v>109792.87000000001</v>
      </c>
      <c r="E169" s="51">
        <f t="shared" si="41"/>
        <v>112048.9</v>
      </c>
      <c r="F169" s="52">
        <f t="shared" si="31"/>
        <v>102.05480556251057</v>
      </c>
    </row>
    <row r="170" spans="1:6" ht="12.75" customHeight="1" x14ac:dyDescent="0.2">
      <c r="A170" s="53">
        <v>3221</v>
      </c>
      <c r="B170" s="85" t="s">
        <v>384</v>
      </c>
      <c r="C170" s="50" t="s">
        <v>385</v>
      </c>
      <c r="D170" s="242">
        <v>15354.09</v>
      </c>
      <c r="E170" s="242">
        <v>18554.939999999999</v>
      </c>
      <c r="F170" s="52">
        <f t="shared" si="31"/>
        <v>120.84688835352664</v>
      </c>
    </row>
    <row r="171" spans="1:6" ht="12.75" customHeight="1" x14ac:dyDescent="0.2">
      <c r="A171" s="53">
        <v>3222</v>
      </c>
      <c r="B171" s="85" t="s">
        <v>386</v>
      </c>
      <c r="C171" s="50" t="s">
        <v>387</v>
      </c>
      <c r="D171" s="242">
        <v>31200.5</v>
      </c>
      <c r="E171" s="242">
        <v>30744.71</v>
      </c>
      <c r="F171" s="52">
        <f t="shared" si="31"/>
        <v>98.539158026313672</v>
      </c>
    </row>
    <row r="172" spans="1:6" ht="12.75" customHeight="1" x14ac:dyDescent="0.2">
      <c r="A172" s="53">
        <v>3223</v>
      </c>
      <c r="B172" s="85" t="s">
        <v>388</v>
      </c>
      <c r="C172" s="50" t="s">
        <v>389</v>
      </c>
      <c r="D172" s="242">
        <v>54777.08</v>
      </c>
      <c r="E172" s="242">
        <v>52610.400000000001</v>
      </c>
      <c r="F172" s="52">
        <f t="shared" si="31"/>
        <v>96.04455001982582</v>
      </c>
    </row>
    <row r="173" spans="1:6" ht="12.75" customHeight="1" x14ac:dyDescent="0.2">
      <c r="A173" s="53">
        <v>3224</v>
      </c>
      <c r="B173" s="85" t="s">
        <v>390</v>
      </c>
      <c r="C173" s="50" t="s">
        <v>391</v>
      </c>
      <c r="D173" s="242">
        <v>4888.74</v>
      </c>
      <c r="E173" s="242">
        <v>4599.1899999999996</v>
      </c>
      <c r="F173" s="52">
        <f t="shared" si="31"/>
        <v>94.077205987636887</v>
      </c>
    </row>
    <row r="174" spans="1:6" ht="12.75" customHeight="1" x14ac:dyDescent="0.2">
      <c r="A174" s="53">
        <v>3225</v>
      </c>
      <c r="B174" s="85" t="s">
        <v>392</v>
      </c>
      <c r="C174" s="50" t="s">
        <v>393</v>
      </c>
      <c r="D174" s="242">
        <v>1585.44</v>
      </c>
      <c r="E174" s="242">
        <v>3491.22</v>
      </c>
      <c r="F174" s="52">
        <f t="shared" si="31"/>
        <v>220.20511656070235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1987.02</v>
      </c>
      <c r="E176" s="242">
        <v>2048.44</v>
      </c>
      <c r="F176" s="52">
        <f t="shared" si="31"/>
        <v>103.09106098579784</v>
      </c>
    </row>
    <row r="177" spans="1:6" ht="12.75" customHeight="1" x14ac:dyDescent="0.2">
      <c r="A177" s="53">
        <v>323</v>
      </c>
      <c r="B177" s="85" t="s">
        <v>398</v>
      </c>
      <c r="C177" s="50" t="s">
        <v>399</v>
      </c>
      <c r="D177" s="51">
        <f t="shared" ref="D177:E177" si="42">SUM(D178:D186)</f>
        <v>442071.51</v>
      </c>
      <c r="E177" s="51">
        <f t="shared" si="42"/>
        <v>707394.55000000016</v>
      </c>
      <c r="F177" s="52">
        <f t="shared" si="31"/>
        <v>160.01812693154557</v>
      </c>
    </row>
    <row r="178" spans="1:6" ht="12.75" customHeight="1" x14ac:dyDescent="0.2">
      <c r="A178" s="53">
        <v>3231</v>
      </c>
      <c r="B178" s="85" t="s">
        <v>400</v>
      </c>
      <c r="C178" s="50" t="s">
        <v>401</v>
      </c>
      <c r="D178" s="242">
        <v>23773.919999999998</v>
      </c>
      <c r="E178" s="242">
        <v>21733.31</v>
      </c>
      <c r="F178" s="52">
        <f t="shared" si="31"/>
        <v>91.416602731059925</v>
      </c>
    </row>
    <row r="179" spans="1:6" ht="12.75" customHeight="1" x14ac:dyDescent="0.2">
      <c r="A179" s="53">
        <v>3232</v>
      </c>
      <c r="B179" s="85" t="s">
        <v>402</v>
      </c>
      <c r="C179" s="50" t="s">
        <v>403</v>
      </c>
      <c r="D179" s="242">
        <v>276473.51</v>
      </c>
      <c r="E179" s="242">
        <v>475057.51</v>
      </c>
      <c r="F179" s="52">
        <f t="shared" si="31"/>
        <v>171.82749624005569</v>
      </c>
    </row>
    <row r="180" spans="1:6" ht="12.75" customHeight="1" x14ac:dyDescent="0.2">
      <c r="A180" s="53">
        <v>3233</v>
      </c>
      <c r="B180" s="85" t="s">
        <v>404</v>
      </c>
      <c r="C180" s="50" t="s">
        <v>405</v>
      </c>
      <c r="D180" s="242">
        <v>20024.64</v>
      </c>
      <c r="E180" s="242">
        <v>40966.04</v>
      </c>
      <c r="F180" s="52">
        <f t="shared" si="31"/>
        <v>204.5781597072407</v>
      </c>
    </row>
    <row r="181" spans="1:6" ht="12.75" customHeight="1" x14ac:dyDescent="0.2">
      <c r="A181" s="53">
        <v>3234</v>
      </c>
      <c r="B181" s="85" t="s">
        <v>406</v>
      </c>
      <c r="C181" s="50" t="s">
        <v>407</v>
      </c>
      <c r="D181" s="242">
        <v>15061.96</v>
      </c>
      <c r="E181" s="242">
        <v>50646.92</v>
      </c>
      <c r="F181" s="52">
        <f t="shared" si="31"/>
        <v>336.25716706192293</v>
      </c>
    </row>
    <row r="182" spans="1:6" ht="12.75" customHeight="1" x14ac:dyDescent="0.2">
      <c r="A182" s="53">
        <v>3235</v>
      </c>
      <c r="B182" s="85" t="s">
        <v>408</v>
      </c>
      <c r="C182" s="50" t="s">
        <v>409</v>
      </c>
      <c r="D182" s="242">
        <v>3458.24</v>
      </c>
      <c r="E182" s="242">
        <v>4973.2299999999996</v>
      </c>
      <c r="F182" s="52">
        <f t="shared" si="31"/>
        <v>143.8081220505228</v>
      </c>
    </row>
    <row r="183" spans="1:6" ht="12.75" customHeight="1" x14ac:dyDescent="0.2">
      <c r="A183" s="53">
        <v>3236</v>
      </c>
      <c r="B183" s="85" t="s">
        <v>410</v>
      </c>
      <c r="C183" s="50" t="s">
        <v>411</v>
      </c>
      <c r="D183" s="242">
        <v>8586.01</v>
      </c>
      <c r="E183" s="242">
        <v>10549.06</v>
      </c>
      <c r="F183" s="52">
        <f t="shared" si="31"/>
        <v>122.8633556215285</v>
      </c>
    </row>
    <row r="184" spans="1:6" ht="12.75" customHeight="1" x14ac:dyDescent="0.2">
      <c r="A184" s="53">
        <v>3237</v>
      </c>
      <c r="B184" s="85" t="s">
        <v>412</v>
      </c>
      <c r="C184" s="50" t="s">
        <v>413</v>
      </c>
      <c r="D184" s="242">
        <v>42177.97</v>
      </c>
      <c r="E184" s="242">
        <v>29480.17</v>
      </c>
      <c r="F184" s="52">
        <f t="shared" si="31"/>
        <v>69.894710437700056</v>
      </c>
    </row>
    <row r="185" spans="1:6" ht="12.75" customHeight="1" x14ac:dyDescent="0.2">
      <c r="A185" s="53">
        <v>3238</v>
      </c>
      <c r="B185" s="85" t="s">
        <v>414</v>
      </c>
      <c r="C185" s="50" t="s">
        <v>415</v>
      </c>
      <c r="D185" s="242">
        <v>28173.45</v>
      </c>
      <c r="E185" s="242">
        <v>34940.769999999997</v>
      </c>
      <c r="F185" s="52">
        <f t="shared" si="31"/>
        <v>124.02020341846666</v>
      </c>
    </row>
    <row r="186" spans="1:6" ht="12.75" customHeight="1" x14ac:dyDescent="0.2">
      <c r="A186" s="53">
        <v>3239</v>
      </c>
      <c r="B186" s="85" t="s">
        <v>416</v>
      </c>
      <c r="C186" s="50" t="s">
        <v>417</v>
      </c>
      <c r="D186" s="242">
        <v>24341.81</v>
      </c>
      <c r="E186" s="242">
        <v>39047.54</v>
      </c>
      <c r="F186" s="52">
        <f t="shared" si="31"/>
        <v>160.41346144760803</v>
      </c>
    </row>
    <row r="187" spans="1:6" ht="12.75" customHeight="1" x14ac:dyDescent="0.2">
      <c r="A187" s="53">
        <v>324</v>
      </c>
      <c r="B187" s="85" t="s">
        <v>418</v>
      </c>
      <c r="C187" s="50" t="s">
        <v>419</v>
      </c>
      <c r="D187" s="242">
        <v>1695.2</v>
      </c>
      <c r="E187" s="242">
        <v>1743.1</v>
      </c>
      <c r="F187" s="52">
        <f t="shared" si="31"/>
        <v>102.82562529495046</v>
      </c>
    </row>
    <row r="188" spans="1:6" ht="12.75" customHeight="1" x14ac:dyDescent="0.2">
      <c r="A188" s="53">
        <v>329</v>
      </c>
      <c r="B188" s="85" t="s">
        <v>420</v>
      </c>
      <c r="C188" s="50" t="s">
        <v>421</v>
      </c>
      <c r="D188" s="51">
        <f t="shared" ref="D188:E188" si="43">SUM(D189:D195)</f>
        <v>45571.79</v>
      </c>
      <c r="E188" s="51">
        <f t="shared" si="43"/>
        <v>52958.000000000007</v>
      </c>
      <c r="F188" s="52">
        <f t="shared" si="31"/>
        <v>116.20785578095574</v>
      </c>
    </row>
    <row r="189" spans="1:6" ht="12.75" customHeight="1" x14ac:dyDescent="0.2">
      <c r="A189" s="53">
        <v>3291</v>
      </c>
      <c r="B189" s="232" t="s">
        <v>422</v>
      </c>
      <c r="C189" s="50" t="s">
        <v>423</v>
      </c>
      <c r="D189" s="242">
        <v>3580.39</v>
      </c>
      <c r="E189" s="242">
        <v>3804.75</v>
      </c>
      <c r="F189" s="52">
        <f t="shared" si="31"/>
        <v>106.26635645837466</v>
      </c>
    </row>
    <row r="190" spans="1:6" ht="12.75" customHeight="1" x14ac:dyDescent="0.2">
      <c r="A190" s="53">
        <v>3292</v>
      </c>
      <c r="B190" s="85" t="s">
        <v>424</v>
      </c>
      <c r="C190" s="50" t="s">
        <v>425</v>
      </c>
      <c r="D190" s="242">
        <v>3241.95</v>
      </c>
      <c r="E190" s="242">
        <v>6103.06</v>
      </c>
      <c r="F190" s="52">
        <f t="shared" si="31"/>
        <v>188.25274911704378</v>
      </c>
    </row>
    <row r="191" spans="1:6" ht="12.75" customHeight="1" x14ac:dyDescent="0.2">
      <c r="A191" s="53">
        <v>3293</v>
      </c>
      <c r="B191" s="85" t="s">
        <v>426</v>
      </c>
      <c r="C191" s="50" t="s">
        <v>427</v>
      </c>
      <c r="D191" s="242">
        <v>13382.17</v>
      </c>
      <c r="E191" s="242">
        <v>16165.24</v>
      </c>
      <c r="F191" s="52">
        <f t="shared" si="31"/>
        <v>120.79685133278086</v>
      </c>
    </row>
    <row r="192" spans="1:6" ht="12.75" customHeight="1" x14ac:dyDescent="0.2">
      <c r="A192" s="53">
        <v>3294</v>
      </c>
      <c r="B192" s="85" t="s">
        <v>428</v>
      </c>
      <c r="C192" s="50" t="s">
        <v>429</v>
      </c>
      <c r="D192" s="242">
        <v>1227.68</v>
      </c>
      <c r="E192" s="242">
        <v>1227.9000000000001</v>
      </c>
      <c r="F192" s="52">
        <f t="shared" si="31"/>
        <v>100.01791997914766</v>
      </c>
    </row>
    <row r="193" spans="1:6" ht="12.75" customHeight="1" x14ac:dyDescent="0.2">
      <c r="A193" s="53">
        <v>3295</v>
      </c>
      <c r="B193" s="85" t="s">
        <v>430</v>
      </c>
      <c r="C193" s="50" t="s">
        <v>431</v>
      </c>
      <c r="D193" s="242">
        <v>21071.78</v>
      </c>
      <c r="E193" s="242">
        <v>23380.82</v>
      </c>
      <c r="F193" s="52">
        <f t="shared" si="31"/>
        <v>110.95797317549822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3067.82</v>
      </c>
      <c r="E195" s="242">
        <v>2276.23</v>
      </c>
      <c r="F195" s="52">
        <f t="shared" si="31"/>
        <v>74.196986785404619</v>
      </c>
    </row>
    <row r="196" spans="1:6" ht="12.75" customHeight="1" x14ac:dyDescent="0.2">
      <c r="A196" s="53">
        <v>34</v>
      </c>
      <c r="B196" s="232" t="s">
        <v>436</v>
      </c>
      <c r="C196" s="50" t="s">
        <v>437</v>
      </c>
      <c r="D196" s="51">
        <f t="shared" ref="D196:E196" si="44">D197+D202+D210</f>
        <v>15435.42</v>
      </c>
      <c r="E196" s="51">
        <f t="shared" si="44"/>
        <v>5650.52</v>
      </c>
      <c r="F196" s="52">
        <f t="shared" si="31"/>
        <v>36.607491082199253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11574.6</v>
      </c>
      <c r="E202" s="51">
        <f t="shared" si="46"/>
        <v>1800.21</v>
      </c>
      <c r="F202" s="52">
        <f t="shared" si="31"/>
        <v>15.553107666787621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2360.92</v>
      </c>
      <c r="E204" s="242">
        <v>1800.21</v>
      </c>
      <c r="F204" s="52">
        <f t="shared" si="31"/>
        <v>76.250360029141177</v>
      </c>
    </row>
    <row r="205" spans="1:6" ht="24" x14ac:dyDescent="0.2">
      <c r="A205" s="53">
        <v>3423</v>
      </c>
      <c r="B205" s="232" t="s">
        <v>454</v>
      </c>
      <c r="C205" s="50" t="s">
        <v>455</v>
      </c>
      <c r="D205" s="242">
        <v>9213.68</v>
      </c>
      <c r="E205" s="242">
        <v>0</v>
      </c>
      <c r="F205" s="52">
        <f t="shared" si="31"/>
        <v>0</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3860.82</v>
      </c>
      <c r="E210" s="51">
        <f t="shared" si="47"/>
        <v>3850.3100000000004</v>
      </c>
      <c r="F210" s="52">
        <f t="shared" si="31"/>
        <v>99.727778036790113</v>
      </c>
    </row>
    <row r="211" spans="1:6" ht="12.75" customHeight="1" x14ac:dyDescent="0.2">
      <c r="A211" s="53">
        <v>3431</v>
      </c>
      <c r="B211" s="232" t="s">
        <v>466</v>
      </c>
      <c r="C211" s="50" t="s">
        <v>467</v>
      </c>
      <c r="D211" s="242">
        <v>3426.88</v>
      </c>
      <c r="E211" s="242">
        <v>3548.67</v>
      </c>
      <c r="F211" s="52">
        <f t="shared" si="31"/>
        <v>103.55396162106638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183.71</v>
      </c>
      <c r="E213" s="242">
        <v>179.38</v>
      </c>
      <c r="F213" s="52">
        <f t="shared" si="31"/>
        <v>97.643024331827334</v>
      </c>
    </row>
    <row r="214" spans="1:6" ht="12.75" customHeight="1" x14ac:dyDescent="0.2">
      <c r="A214" s="53">
        <v>3434</v>
      </c>
      <c r="B214" s="85" t="s">
        <v>472</v>
      </c>
      <c r="C214" s="50" t="s">
        <v>473</v>
      </c>
      <c r="D214" s="242">
        <v>250.23</v>
      </c>
      <c r="E214" s="242">
        <v>122.26</v>
      </c>
      <c r="F214" s="52">
        <f t="shared" si="31"/>
        <v>48.859049674299648</v>
      </c>
    </row>
    <row r="215" spans="1:6" ht="12.75" customHeight="1" x14ac:dyDescent="0.2">
      <c r="A215" s="53">
        <v>35</v>
      </c>
      <c r="B215" s="85" t="s">
        <v>474</v>
      </c>
      <c r="C215" s="50" t="s">
        <v>475</v>
      </c>
      <c r="D215" s="51">
        <f t="shared" ref="D215:E215" si="48">D216+D219+D223</f>
        <v>851.12</v>
      </c>
      <c r="E215" s="51">
        <f t="shared" si="48"/>
        <v>380</v>
      </c>
      <c r="F215" s="52">
        <f t="shared" si="31"/>
        <v>44.647053294482561</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851.12</v>
      </c>
      <c r="E219" s="51">
        <f t="shared" si="50"/>
        <v>380</v>
      </c>
      <c r="F219" s="52">
        <f t="shared" si="31"/>
        <v>44.647053294482561</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851.12</v>
      </c>
      <c r="E222" s="242">
        <v>380</v>
      </c>
      <c r="F222" s="52">
        <f t="shared" si="31"/>
        <v>44.647053294482561</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61085.46</v>
      </c>
      <c r="E224" s="51">
        <f t="shared" si="51"/>
        <v>98321.209999999992</v>
      </c>
      <c r="F224" s="52">
        <f t="shared" ref="F224:F235" si="52">IF(D224&lt;&gt;0,IF(E224/D224&gt;=100,"&gt;&gt;100",E224/D224*100),"-")</f>
        <v>160.95681361816708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28522.28</v>
      </c>
      <c r="E231" s="51">
        <f t="shared" si="55"/>
        <v>53636.93</v>
      </c>
      <c r="F231" s="52">
        <f t="shared" si="52"/>
        <v>188.0527433290747</v>
      </c>
    </row>
    <row r="232" spans="1:6" ht="12.75" customHeight="1" x14ac:dyDescent="0.2">
      <c r="A232" s="53">
        <v>3631</v>
      </c>
      <c r="B232" s="85" t="s">
        <v>508</v>
      </c>
      <c r="C232" s="50" t="s">
        <v>509</v>
      </c>
      <c r="D232" s="242">
        <v>28522.28</v>
      </c>
      <c r="E232" s="242">
        <v>50324.43</v>
      </c>
      <c r="F232" s="52">
        <f t="shared" si="52"/>
        <v>176.43901539428123</v>
      </c>
    </row>
    <row r="233" spans="1:6" ht="12.75" customHeight="1" x14ac:dyDescent="0.2">
      <c r="A233" s="53">
        <v>3632</v>
      </c>
      <c r="B233" s="85" t="s">
        <v>510</v>
      </c>
      <c r="C233" s="50" t="s">
        <v>511</v>
      </c>
      <c r="D233" s="242">
        <v>0</v>
      </c>
      <c r="E233" s="242">
        <v>3312.5</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32563.18</v>
      </c>
      <c r="E236" s="51">
        <f t="shared" si="56"/>
        <v>44684.28</v>
      </c>
      <c r="F236" s="52">
        <f t="shared" ref="F236:F239" si="57">IF(D236&lt;&gt;0,IF(E236/D236&gt;=100,"&gt;&gt;100",E236/D236*100),"-")</f>
        <v>137.22333015387318</v>
      </c>
    </row>
    <row r="237" spans="1:6" ht="12.75" customHeight="1" x14ac:dyDescent="0.2">
      <c r="A237" s="53" t="s">
        <v>518</v>
      </c>
      <c r="B237" s="85" t="s">
        <v>519</v>
      </c>
      <c r="C237" s="50" t="s">
        <v>518</v>
      </c>
      <c r="D237" s="242">
        <v>32205.68</v>
      </c>
      <c r="E237" s="242">
        <v>39489.1</v>
      </c>
      <c r="F237" s="52">
        <f t="shared" si="57"/>
        <v>122.61532748260555</v>
      </c>
    </row>
    <row r="238" spans="1:6" ht="12.75" customHeight="1" x14ac:dyDescent="0.2">
      <c r="A238" s="53" t="s">
        <v>520</v>
      </c>
      <c r="B238" s="85" t="s">
        <v>521</v>
      </c>
      <c r="C238" s="50" t="s">
        <v>520</v>
      </c>
      <c r="D238" s="242">
        <v>357.5</v>
      </c>
      <c r="E238" s="242">
        <v>5195.18</v>
      </c>
      <c r="F238" s="52">
        <f t="shared" si="57"/>
        <v>1453.1972027972029</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138838.82</v>
      </c>
      <c r="E252" s="51">
        <f t="shared" si="63"/>
        <v>192263.24</v>
      </c>
      <c r="F252" s="52">
        <f t="shared" ref="F252:F258" si="64">IF(D252&lt;&gt;0,IF(E252/D252&gt;=100,"&gt;&gt;100",E252/D252*100),"-")</f>
        <v>138.47945408928135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138838.82</v>
      </c>
      <c r="E259" s="51">
        <f t="shared" si="66"/>
        <v>192263.24</v>
      </c>
      <c r="F259" s="52">
        <f t="shared" ref="F259:F262" si="67">IF(D259&lt;&gt;0,IF(E259/D259&gt;=100,"&gt;&gt;100",E259/D259*100),"-")</f>
        <v>138.47945408928135</v>
      </c>
    </row>
    <row r="260" spans="1:6" ht="12.75" customHeight="1" x14ac:dyDescent="0.2">
      <c r="A260" s="53">
        <v>3721</v>
      </c>
      <c r="B260" s="85" t="s">
        <v>560</v>
      </c>
      <c r="C260" s="50" t="s">
        <v>561</v>
      </c>
      <c r="D260" s="242">
        <v>36998.46</v>
      </c>
      <c r="E260" s="242">
        <v>44186.9</v>
      </c>
      <c r="F260" s="52">
        <f t="shared" si="67"/>
        <v>119.42902488373841</v>
      </c>
    </row>
    <row r="261" spans="1:6" ht="12.75" customHeight="1" x14ac:dyDescent="0.2">
      <c r="A261" s="53">
        <v>3722</v>
      </c>
      <c r="B261" s="85" t="s">
        <v>562</v>
      </c>
      <c r="C261" s="50" t="s">
        <v>563</v>
      </c>
      <c r="D261" s="242">
        <v>101840.36</v>
      </c>
      <c r="E261" s="242">
        <v>148076.34</v>
      </c>
      <c r="F261" s="52">
        <f t="shared" si="67"/>
        <v>145.40044830949142</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223449.76</v>
      </c>
      <c r="E263" s="51">
        <f t="shared" si="68"/>
        <v>243697.08</v>
      </c>
      <c r="F263" s="52">
        <f t="shared" ref="F263:F267" si="69">IF(D263&lt;&gt;0,IF(E263/D263&gt;=100,"&gt;&gt;100",E263/D263*100),"-")</f>
        <v>109.06124043274872</v>
      </c>
    </row>
    <row r="264" spans="1:6" ht="12.75" customHeight="1" x14ac:dyDescent="0.2">
      <c r="A264" s="53">
        <v>381</v>
      </c>
      <c r="B264" s="85" t="s">
        <v>568</v>
      </c>
      <c r="C264" s="50" t="s">
        <v>569</v>
      </c>
      <c r="D264" s="51">
        <f t="shared" ref="D264:E264" si="70">SUM(D265:D267)</f>
        <v>216809.76</v>
      </c>
      <c r="E264" s="51">
        <f t="shared" si="70"/>
        <v>237900.75</v>
      </c>
      <c r="F264" s="52">
        <f t="shared" si="69"/>
        <v>109.72787848665115</v>
      </c>
    </row>
    <row r="265" spans="1:6" ht="12.75" customHeight="1" x14ac:dyDescent="0.2">
      <c r="A265" s="53">
        <v>3811</v>
      </c>
      <c r="B265" s="85" t="s">
        <v>570</v>
      </c>
      <c r="C265" s="50" t="s">
        <v>571</v>
      </c>
      <c r="D265" s="242">
        <v>216809.76</v>
      </c>
      <c r="E265" s="242">
        <v>237900.75</v>
      </c>
      <c r="F265" s="52">
        <f t="shared" si="69"/>
        <v>109.72787848665115</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6640</v>
      </c>
      <c r="E268" s="51">
        <f t="shared" si="71"/>
        <v>5000</v>
      </c>
      <c r="F268" s="52">
        <f t="shared" ref="F268:F272" si="72">IF(D268&lt;&gt;0,IF(E268/D268&gt;=100,"&gt;&gt;100",E268/D268*100),"-")</f>
        <v>75.301204819277118</v>
      </c>
    </row>
    <row r="269" spans="1:6" ht="12.75" customHeight="1" x14ac:dyDescent="0.2">
      <c r="A269" s="53">
        <v>3821</v>
      </c>
      <c r="B269" s="85" t="s">
        <v>578</v>
      </c>
      <c r="C269" s="50" t="s">
        <v>579</v>
      </c>
      <c r="D269" s="242">
        <v>6640</v>
      </c>
      <c r="E269" s="242">
        <v>5000</v>
      </c>
      <c r="F269" s="52">
        <f t="shared" si="72"/>
        <v>75.301204819277118</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796.33</v>
      </c>
      <c r="F273" s="52" t="str">
        <f t="shared" ref="F273:F284" si="74">IF(D273&lt;&gt;0,IF(E273/D273&gt;=100,"&gt;&gt;100",E273/D273*100),"-")</f>
        <v>-</v>
      </c>
    </row>
    <row r="274" spans="1:6" ht="12.75" customHeight="1" x14ac:dyDescent="0.2">
      <c r="A274" s="53">
        <v>3831</v>
      </c>
      <c r="B274" s="85" t="s">
        <v>588</v>
      </c>
      <c r="C274" s="50" t="s">
        <v>589</v>
      </c>
      <c r="D274" s="242">
        <v>0</v>
      </c>
      <c r="E274" s="242">
        <v>796.33</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1651695.34</v>
      </c>
      <c r="E289" s="51">
        <f t="shared" si="79"/>
        <v>2295211.7200000002</v>
      </c>
      <c r="F289" s="52">
        <f t="shared" si="76"/>
        <v>138.96096116611918</v>
      </c>
    </row>
    <row r="290" spans="1:6" ht="12.75" customHeight="1" x14ac:dyDescent="0.2">
      <c r="A290" s="53" t="s">
        <v>609</v>
      </c>
      <c r="B290" s="85" t="s">
        <v>620</v>
      </c>
      <c r="C290" s="50" t="s">
        <v>621</v>
      </c>
      <c r="D290" s="51">
        <f>IF(D6&gt;=D289,D6-D289,0)</f>
        <v>1476050.76</v>
      </c>
      <c r="E290" s="51">
        <f>IF(E6&gt;=E289,E6-E289,0)</f>
        <v>666066.0299999998</v>
      </c>
      <c r="F290" s="52">
        <f t="shared" si="76"/>
        <v>45.124872941361431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15374.12</v>
      </c>
      <c r="E292" s="242">
        <v>94012.85</v>
      </c>
      <c r="F292" s="52">
        <f t="shared" si="76"/>
        <v>611.50069077124408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73899.520000000004</v>
      </c>
      <c r="E294" s="242">
        <v>71183.759999999995</v>
      </c>
      <c r="F294" s="52">
        <f t="shared" si="76"/>
        <v>96.325064087019769</v>
      </c>
    </row>
    <row r="295" spans="1:6" ht="24" x14ac:dyDescent="0.2">
      <c r="A295" s="53">
        <v>9661</v>
      </c>
      <c r="B295" s="85" t="s">
        <v>630</v>
      </c>
      <c r="C295" s="50" t="s">
        <v>631</v>
      </c>
      <c r="D295" s="242">
        <v>8872.7900000000009</v>
      </c>
      <c r="E295" s="242">
        <v>10338.780000000001</v>
      </c>
      <c r="F295" s="52">
        <f t="shared" si="76"/>
        <v>116.52231147136357</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1126693.55</v>
      </c>
      <c r="E350" s="51">
        <f t="shared" si="95"/>
        <v>444519.05</v>
      </c>
      <c r="F350" s="52">
        <f t="shared" si="81"/>
        <v>39.453412154529502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1113008.81</v>
      </c>
      <c r="E363" s="51">
        <f t="shared" si="99"/>
        <v>395523.2</v>
      </c>
      <c r="F363" s="52">
        <f t="shared" si="81"/>
        <v>35.536394361514532</v>
      </c>
    </row>
    <row r="364" spans="1:6" ht="12.75" customHeight="1" x14ac:dyDescent="0.2">
      <c r="A364" s="53">
        <v>421</v>
      </c>
      <c r="B364" s="85" t="s">
        <v>759</v>
      </c>
      <c r="C364" s="50" t="s">
        <v>760</v>
      </c>
      <c r="D364" s="51">
        <f t="shared" ref="D364:E364" si="100">SUM(D365:D368)</f>
        <v>977903.66</v>
      </c>
      <c r="E364" s="51">
        <f t="shared" si="100"/>
        <v>214233.24</v>
      </c>
      <c r="F364" s="52">
        <f t="shared" si="81"/>
        <v>21.907397299239069</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26013.4</v>
      </c>
      <c r="E366" s="242">
        <v>25540.13</v>
      </c>
      <c r="F366" s="52">
        <f t="shared" si="81"/>
        <v>98.180668424734947</v>
      </c>
    </row>
    <row r="367" spans="1:6" ht="12.75" customHeight="1" x14ac:dyDescent="0.2">
      <c r="A367" s="53">
        <v>4213</v>
      </c>
      <c r="B367" s="85" t="s">
        <v>669</v>
      </c>
      <c r="C367" s="50" t="s">
        <v>763</v>
      </c>
      <c r="D367" s="242">
        <v>799332.8</v>
      </c>
      <c r="E367" s="242">
        <v>107548</v>
      </c>
      <c r="F367" s="52">
        <f t="shared" si="81"/>
        <v>13.454721237512086</v>
      </c>
    </row>
    <row r="368" spans="1:6" ht="12.75" customHeight="1" x14ac:dyDescent="0.2">
      <c r="A368" s="53">
        <v>4214</v>
      </c>
      <c r="B368" s="85" t="s">
        <v>671</v>
      </c>
      <c r="C368" s="50" t="s">
        <v>764</v>
      </c>
      <c r="D368" s="242">
        <v>152557.46</v>
      </c>
      <c r="E368" s="242">
        <v>81145.11</v>
      </c>
      <c r="F368" s="52">
        <f t="shared" si="81"/>
        <v>53.189866952425668</v>
      </c>
    </row>
    <row r="369" spans="1:6" ht="12.75" customHeight="1" x14ac:dyDescent="0.2">
      <c r="A369" s="53">
        <v>422</v>
      </c>
      <c r="B369" s="85" t="s">
        <v>765</v>
      </c>
      <c r="C369" s="50" t="s">
        <v>766</v>
      </c>
      <c r="D369" s="51">
        <f t="shared" ref="D369:E369" si="101">SUM(D370:D377)</f>
        <v>114978.61</v>
      </c>
      <c r="E369" s="51">
        <f t="shared" si="101"/>
        <v>118218.05</v>
      </c>
      <c r="F369" s="52">
        <f t="shared" si="81"/>
        <v>102.81742838950653</v>
      </c>
    </row>
    <row r="370" spans="1:6" ht="12.75" customHeight="1" x14ac:dyDescent="0.2">
      <c r="A370" s="53">
        <v>4221</v>
      </c>
      <c r="B370" s="85" t="s">
        <v>675</v>
      </c>
      <c r="C370" s="50" t="s">
        <v>767</v>
      </c>
      <c r="D370" s="242">
        <v>5456.75</v>
      </c>
      <c r="E370" s="242">
        <v>12918.64</v>
      </c>
      <c r="F370" s="52">
        <f t="shared" si="81"/>
        <v>236.74604847207584</v>
      </c>
    </row>
    <row r="371" spans="1:6" ht="12.75" customHeight="1" x14ac:dyDescent="0.2">
      <c r="A371" s="53">
        <v>4222</v>
      </c>
      <c r="B371" s="85" t="s">
        <v>768</v>
      </c>
      <c r="C371" s="50" t="s">
        <v>769</v>
      </c>
      <c r="D371" s="242">
        <v>0</v>
      </c>
      <c r="E371" s="242">
        <v>2600</v>
      </c>
      <c r="F371" s="52" t="str">
        <f t="shared" si="81"/>
        <v>-</v>
      </c>
    </row>
    <row r="372" spans="1:6" ht="12.75" customHeight="1" x14ac:dyDescent="0.2">
      <c r="A372" s="53">
        <v>4223</v>
      </c>
      <c r="B372" s="85" t="s">
        <v>679</v>
      </c>
      <c r="C372" s="50" t="s">
        <v>770</v>
      </c>
      <c r="D372" s="242">
        <v>3235</v>
      </c>
      <c r="E372" s="242">
        <v>7725</v>
      </c>
      <c r="F372" s="52">
        <f t="shared" si="81"/>
        <v>238.79443585780527</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36137.5</v>
      </c>
      <c r="E375" s="242">
        <v>3294.94</v>
      </c>
      <c r="F375" s="52">
        <f t="shared" si="81"/>
        <v>9.1177862331373234</v>
      </c>
    </row>
    <row r="376" spans="1:6" ht="12.75" customHeight="1" x14ac:dyDescent="0.2">
      <c r="A376" s="53">
        <v>4227</v>
      </c>
      <c r="B376" s="232" t="s">
        <v>687</v>
      </c>
      <c r="C376" s="50" t="s">
        <v>774</v>
      </c>
      <c r="D376" s="242">
        <v>70149.36</v>
      </c>
      <c r="E376" s="242">
        <v>91679.47</v>
      </c>
      <c r="F376" s="52">
        <f t="shared" si="81"/>
        <v>130.69181244133944</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11919.68</v>
      </c>
      <c r="E383" s="51">
        <f t="shared" si="103"/>
        <v>13868.78</v>
      </c>
      <c r="F383" s="52">
        <f t="shared" si="81"/>
        <v>116.35194904561197</v>
      </c>
    </row>
    <row r="384" spans="1:6" ht="12.75" customHeight="1" x14ac:dyDescent="0.2">
      <c r="A384" s="53">
        <v>4241</v>
      </c>
      <c r="B384" s="85" t="s">
        <v>784</v>
      </c>
      <c r="C384" s="50" t="s">
        <v>785</v>
      </c>
      <c r="D384" s="242">
        <v>11919.68</v>
      </c>
      <c r="E384" s="242">
        <v>13868.78</v>
      </c>
      <c r="F384" s="52">
        <f t="shared" si="81"/>
        <v>116.35194904561197</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8206.86</v>
      </c>
      <c r="E391" s="51">
        <f t="shared" si="105"/>
        <v>49203.13</v>
      </c>
      <c r="F391" s="52">
        <f t="shared" si="81"/>
        <v>599.53660717984701</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5076.66</v>
      </c>
      <c r="E393" s="242">
        <v>5203.13</v>
      </c>
      <c r="F393" s="52">
        <f t="shared" si="81"/>
        <v>102.49120484728149</v>
      </c>
    </row>
    <row r="394" spans="1:6" ht="12.75" customHeight="1" x14ac:dyDescent="0.2">
      <c r="A394" s="53">
        <v>4263</v>
      </c>
      <c r="B394" s="85" t="s">
        <v>723</v>
      </c>
      <c r="C394" s="50" t="s">
        <v>798</v>
      </c>
      <c r="D394" s="242">
        <v>2130.1999999999998</v>
      </c>
      <c r="E394" s="242">
        <v>0</v>
      </c>
      <c r="F394" s="52">
        <f t="shared" si="81"/>
        <v>0</v>
      </c>
    </row>
    <row r="395" spans="1:6" ht="12.75" customHeight="1" x14ac:dyDescent="0.2">
      <c r="A395" s="53">
        <v>4264</v>
      </c>
      <c r="B395" s="85" t="s">
        <v>725</v>
      </c>
      <c r="C395" s="50" t="s">
        <v>799</v>
      </c>
      <c r="D395" s="242">
        <v>1000</v>
      </c>
      <c r="E395" s="242">
        <v>44000</v>
      </c>
      <c r="F395" s="52">
        <f t="shared" si="81"/>
        <v>4400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13684.74</v>
      </c>
      <c r="E402" s="51">
        <f t="shared" si="109"/>
        <v>48995.85</v>
      </c>
      <c r="F402" s="52">
        <f t="shared" si="81"/>
        <v>358.03274304078849</v>
      </c>
    </row>
    <row r="403" spans="1:6" ht="12.75" customHeight="1" x14ac:dyDescent="0.2">
      <c r="A403" s="53">
        <v>451</v>
      </c>
      <c r="B403" s="85" t="s">
        <v>812</v>
      </c>
      <c r="C403" s="50" t="s">
        <v>813</v>
      </c>
      <c r="D403" s="242">
        <v>13684.74</v>
      </c>
      <c r="E403" s="242">
        <v>48995.85</v>
      </c>
      <c r="F403" s="52">
        <f t="shared" si="81"/>
        <v>358.03274304078849</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1126693.55</v>
      </c>
      <c r="E408" s="51">
        <f t="shared" si="111"/>
        <v>444519.05</v>
      </c>
      <c r="F408" s="52">
        <f t="shared" si="81"/>
        <v>39.453412154529502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238646.02</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3127746.1</v>
      </c>
      <c r="E412" s="51">
        <f>E6+E298</f>
        <v>2961277.75</v>
      </c>
      <c r="F412" s="52">
        <f t="shared" si="81"/>
        <v>94.677689790740999</v>
      </c>
    </row>
    <row r="413" spans="1:6" ht="12.75" customHeight="1" x14ac:dyDescent="0.2">
      <c r="A413" s="53" t="s">
        <v>609</v>
      </c>
      <c r="B413" s="85" t="s">
        <v>832</v>
      </c>
      <c r="C413" s="50" t="s">
        <v>833</v>
      </c>
      <c r="D413" s="51">
        <f t="shared" ref="D413:E413" si="112">D289+D350</f>
        <v>2778388.89</v>
      </c>
      <c r="E413" s="51">
        <f t="shared" si="112"/>
        <v>2739730.77</v>
      </c>
      <c r="F413" s="52">
        <f t="shared" si="81"/>
        <v>98.60861378552373</v>
      </c>
    </row>
    <row r="414" spans="1:6" ht="12.75" customHeight="1" x14ac:dyDescent="0.2">
      <c r="A414" s="53" t="s">
        <v>609</v>
      </c>
      <c r="B414" s="85" t="s">
        <v>834</v>
      </c>
      <c r="C414" s="50" t="s">
        <v>835</v>
      </c>
      <c r="D414" s="51">
        <f t="shared" ref="D414:E414" si="113">IF(D412&gt;=D413,D412-D413,0)</f>
        <v>349357.20999999996</v>
      </c>
      <c r="E414" s="51">
        <f t="shared" si="113"/>
        <v>221546.97999999998</v>
      </c>
      <c r="F414" s="52">
        <f t="shared" si="81"/>
        <v>63.415602614870892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94012.85</v>
      </c>
      <c r="F416" s="52" t="str">
        <f t="shared" si="81"/>
        <v>-</v>
      </c>
    </row>
    <row r="417" spans="1:6" ht="12.75" customHeight="1" x14ac:dyDescent="0.2">
      <c r="A417" s="60" t="s">
        <v>838</v>
      </c>
      <c r="B417" s="85" t="s">
        <v>841</v>
      </c>
      <c r="C417" s="61" t="s">
        <v>842</v>
      </c>
      <c r="D417" s="51">
        <f t="shared" ref="D417:E417" si="116">IF(D293-D292+D410-D409&gt;=0,D293-D292+D410-D409,0)</f>
        <v>223271.9</v>
      </c>
      <c r="E417" s="51">
        <f t="shared" si="116"/>
        <v>0</v>
      </c>
      <c r="F417" s="52">
        <f t="shared" si="81"/>
        <v>0</v>
      </c>
    </row>
    <row r="418" spans="1:6" ht="12.75" customHeight="1" x14ac:dyDescent="0.2">
      <c r="A418" s="55" t="s">
        <v>843</v>
      </c>
      <c r="B418" s="233" t="s">
        <v>844</v>
      </c>
      <c r="C418" s="56" t="s">
        <v>845</v>
      </c>
      <c r="D418" s="62">
        <f t="shared" ref="D418:E418" si="117">D294+D411</f>
        <v>73899.520000000004</v>
      </c>
      <c r="E418" s="62">
        <f t="shared" si="117"/>
        <v>71183.759999999995</v>
      </c>
      <c r="F418" s="57">
        <f t="shared" si="81"/>
        <v>96.325064087019769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32074.44</v>
      </c>
      <c r="E528" s="51">
        <f t="shared" si="148"/>
        <v>32074.44</v>
      </c>
      <c r="F528" s="52">
        <f t="shared" si="119"/>
        <v>100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32074.44</v>
      </c>
      <c r="E593" s="51">
        <f t="shared" si="167"/>
        <v>32074.44</v>
      </c>
      <c r="F593" s="52">
        <f t="shared" si="119"/>
        <v>100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32074.44</v>
      </c>
      <c r="E599" s="51">
        <f t="shared" si="169"/>
        <v>32074.44</v>
      </c>
      <c r="F599" s="52">
        <f t="shared" si="119"/>
        <v>100</v>
      </c>
    </row>
    <row r="600" spans="1:6" ht="12.75" customHeight="1" x14ac:dyDescent="0.2">
      <c r="A600" s="53">
        <v>5422</v>
      </c>
      <c r="B600" s="85" t="s">
        <v>1198</v>
      </c>
      <c r="C600" s="50" t="s">
        <v>1199</v>
      </c>
      <c r="D600" s="242">
        <v>32074.44</v>
      </c>
      <c r="E600" s="242">
        <v>32074.44</v>
      </c>
      <c r="F600" s="52">
        <f t="shared" si="119"/>
        <v>100</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32074.44</v>
      </c>
      <c r="E636" s="51">
        <f t="shared" si="179"/>
        <v>32074.44</v>
      </c>
      <c r="F636" s="52">
        <f t="shared" si="119"/>
        <v>100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3127746.1</v>
      </c>
      <c r="E639" s="51">
        <f t="shared" si="180"/>
        <v>2961277.75</v>
      </c>
      <c r="F639" s="52">
        <f t="shared" si="119"/>
        <v>94.677689790740999</v>
      </c>
    </row>
    <row r="640" spans="1:6" ht="12.75" customHeight="1" x14ac:dyDescent="0.2">
      <c r="A640" s="53" t="s">
        <v>609</v>
      </c>
      <c r="B640" s="85" t="s">
        <v>1278</v>
      </c>
      <c r="C640" s="50" t="s">
        <v>1279</v>
      </c>
      <c r="D640" s="51">
        <f t="shared" ref="D640:E640" si="181">D413+D528</f>
        <v>2810463.33</v>
      </c>
      <c r="E640" s="51">
        <f t="shared" si="181"/>
        <v>2771805.21</v>
      </c>
      <c r="F640" s="52">
        <f t="shared" si="119"/>
        <v>98.624492994185402</v>
      </c>
    </row>
    <row r="641" spans="1:6" ht="12.75" customHeight="1" x14ac:dyDescent="0.2">
      <c r="A641" s="53" t="s">
        <v>609</v>
      </c>
      <c r="B641" s="85" t="s">
        <v>1280</v>
      </c>
      <c r="C641" s="50" t="s">
        <v>1281</v>
      </c>
      <c r="D641" s="51">
        <f t="shared" ref="D641:E641" si="182">IF(D639&gt;=D640,D639-D640,0)</f>
        <v>317282.77</v>
      </c>
      <c r="E641" s="51">
        <f t="shared" si="182"/>
        <v>189472.54000000004</v>
      </c>
      <c r="F641" s="52">
        <f t="shared" si="119"/>
        <v>59.717248434259453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94012.85</v>
      </c>
      <c r="F643" s="52" t="str">
        <f t="shared" si="119"/>
        <v>-</v>
      </c>
    </row>
    <row r="644" spans="1:6" ht="24" x14ac:dyDescent="0.2">
      <c r="A644" s="60" t="s">
        <v>1286</v>
      </c>
      <c r="B644" s="85" t="s">
        <v>1287</v>
      </c>
      <c r="C644" s="61" t="s">
        <v>1286</v>
      </c>
      <c r="D644" s="51">
        <f t="shared" ref="D644:E644" si="185">IF(D417-D416+D638-D637&gt;=0,D417-D416+D638-D637,0)</f>
        <v>223271.9</v>
      </c>
      <c r="E644" s="51">
        <f t="shared" si="185"/>
        <v>0</v>
      </c>
      <c r="F644" s="52">
        <f t="shared" si="119"/>
        <v>0</v>
      </c>
    </row>
    <row r="645" spans="1:6" ht="24" x14ac:dyDescent="0.2">
      <c r="A645" s="53" t="s">
        <v>609</v>
      </c>
      <c r="B645" s="85" t="s">
        <v>1288</v>
      </c>
      <c r="C645" s="50" t="s">
        <v>1289</v>
      </c>
      <c r="D645" s="51">
        <f t="shared" ref="D645:E645" si="186">IF(D641+D643-D642-D644&gt;=0,D641+D643-D642-D644,0)</f>
        <v>94010.870000000024</v>
      </c>
      <c r="E645" s="51">
        <f t="shared" si="186"/>
        <v>283485.39</v>
      </c>
      <c r="F645" s="52">
        <f t="shared" si="119"/>
        <v>301.54533193874278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49380.88</v>
      </c>
      <c r="E647" s="243">
        <v>77322.77</v>
      </c>
      <c r="F647" s="57">
        <f t="shared" si="119"/>
        <v>156.58443105914679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2860.62</v>
      </c>
      <c r="E649" s="242">
        <v>249361.41</v>
      </c>
      <c r="F649" s="52">
        <f t="shared" ref="F649:F724" si="188">IF(D649&lt;&gt;0,IF(E649/D649&gt;=100,"&gt;&gt;100",E649/D649*100),"-")</f>
        <v>8717.0407114541595</v>
      </c>
    </row>
    <row r="650" spans="1:6" ht="12.75" customHeight="1" x14ac:dyDescent="0.2">
      <c r="A650" s="53" t="s">
        <v>1297</v>
      </c>
      <c r="B650" s="85" t="s">
        <v>1298</v>
      </c>
      <c r="C650" s="50" t="s">
        <v>1297</v>
      </c>
      <c r="D650" s="242">
        <v>3469354.72</v>
      </c>
      <c r="E650" s="242">
        <v>3451140.49</v>
      </c>
      <c r="F650" s="52">
        <f t="shared" si="188"/>
        <v>99.474996606861808</v>
      </c>
    </row>
    <row r="651" spans="1:6" ht="12.75" customHeight="1" x14ac:dyDescent="0.2">
      <c r="A651" s="53" t="s">
        <v>1299</v>
      </c>
      <c r="B651" s="85" t="s">
        <v>1300</v>
      </c>
      <c r="C651" s="50" t="s">
        <v>1299</v>
      </c>
      <c r="D651" s="242">
        <v>3222853.93</v>
      </c>
      <c r="E651" s="242">
        <v>3225839.58</v>
      </c>
      <c r="F651" s="52">
        <f t="shared" si="188"/>
        <v>100.09263994164328</v>
      </c>
    </row>
    <row r="652" spans="1:6" ht="24" x14ac:dyDescent="0.2">
      <c r="A652" s="53">
        <v>11</v>
      </c>
      <c r="B652" s="85" t="s">
        <v>1301</v>
      </c>
      <c r="C652" s="50" t="s">
        <v>1302</v>
      </c>
      <c r="D652" s="51">
        <f t="shared" ref="D652:E652" si="189">+D649+D650-D651</f>
        <v>249361.41000000015</v>
      </c>
      <c r="E652" s="51">
        <f t="shared" si="189"/>
        <v>474662.3200000003</v>
      </c>
      <c r="F652" s="52">
        <f t="shared" si="188"/>
        <v>190.35115337212761</v>
      </c>
    </row>
    <row r="653" spans="1:6" ht="24" x14ac:dyDescent="0.2">
      <c r="A653" s="53" t="s">
        <v>609</v>
      </c>
      <c r="B653" s="85" t="s">
        <v>1303</v>
      </c>
      <c r="C653" s="50" t="s">
        <v>1304</v>
      </c>
      <c r="D653" s="262">
        <v>13</v>
      </c>
      <c r="E653" s="262">
        <v>14</v>
      </c>
      <c r="F653" s="52">
        <f t="shared" si="188"/>
        <v>107.69230769230769</v>
      </c>
    </row>
    <row r="654" spans="1:6" ht="24" x14ac:dyDescent="0.2">
      <c r="A654" s="53" t="s">
        <v>609</v>
      </c>
      <c r="B654" s="85" t="s">
        <v>1305</v>
      </c>
      <c r="C654" s="50" t="s">
        <v>1306</v>
      </c>
      <c r="D654" s="262">
        <v>23</v>
      </c>
      <c r="E654" s="262">
        <v>25</v>
      </c>
      <c r="F654" s="52">
        <f t="shared" si="188"/>
        <v>108.69565217391303</v>
      </c>
    </row>
    <row r="655" spans="1:6" ht="12.75" customHeight="1" x14ac:dyDescent="0.2">
      <c r="A655" s="53" t="s">
        <v>609</v>
      </c>
      <c r="B655" s="85" t="s">
        <v>1307</v>
      </c>
      <c r="C655" s="50" t="s">
        <v>1308</v>
      </c>
      <c r="D655" s="262">
        <v>10</v>
      </c>
      <c r="E655" s="262">
        <v>12</v>
      </c>
      <c r="F655" s="52">
        <f t="shared" si="188"/>
        <v>120</v>
      </c>
    </row>
    <row r="656" spans="1:6" ht="12.75" customHeight="1" x14ac:dyDescent="0.2">
      <c r="A656" s="53" t="s">
        <v>609</v>
      </c>
      <c r="B656" s="85" t="s">
        <v>1309</v>
      </c>
      <c r="C656" s="50" t="s">
        <v>1310</v>
      </c>
      <c r="D656" s="262">
        <v>23</v>
      </c>
      <c r="E656" s="262">
        <v>20</v>
      </c>
      <c r="F656" s="52">
        <f t="shared" si="188"/>
        <v>86.956521739130437</v>
      </c>
    </row>
    <row r="657" spans="1:6" ht="24" x14ac:dyDescent="0.2">
      <c r="A657" s="53" t="s">
        <v>1311</v>
      </c>
      <c r="B657" s="85" t="s">
        <v>1312</v>
      </c>
      <c r="C657" s="50" t="s">
        <v>1313</v>
      </c>
      <c r="D657" s="242">
        <v>22443.43</v>
      </c>
      <c r="E657" s="242">
        <v>30974.240000000002</v>
      </c>
      <c r="F657" s="52">
        <f t="shared" si="188"/>
        <v>138.01027739521098</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14579</v>
      </c>
      <c r="E661" s="242">
        <v>61337.4</v>
      </c>
      <c r="F661" s="52">
        <f t="shared" si="188"/>
        <v>420.7243295150559</v>
      </c>
    </row>
    <row r="662" spans="1:6" ht="12.75" customHeight="1" x14ac:dyDescent="0.2">
      <c r="A662" s="53">
        <v>63312</v>
      </c>
      <c r="B662" s="85" t="s">
        <v>1322</v>
      </c>
      <c r="C662" s="50" t="s">
        <v>1323</v>
      </c>
      <c r="D662" s="242">
        <v>12333.36</v>
      </c>
      <c r="E662" s="242">
        <v>14833.46</v>
      </c>
      <c r="F662" s="52">
        <f t="shared" si="188"/>
        <v>120.27103725181134</v>
      </c>
    </row>
    <row r="663" spans="1:6" ht="12.75" customHeight="1" x14ac:dyDescent="0.2">
      <c r="A663" s="53">
        <v>63313</v>
      </c>
      <c r="B663" s="85" t="s">
        <v>1324</v>
      </c>
      <c r="C663" s="50" t="s">
        <v>1325</v>
      </c>
      <c r="D663" s="242">
        <v>0</v>
      </c>
      <c r="E663" s="242">
        <v>5416.7</v>
      </c>
      <c r="F663" s="52" t="str">
        <f t="shared" si="188"/>
        <v>-</v>
      </c>
    </row>
    <row r="664" spans="1:6" ht="12.75" customHeight="1" x14ac:dyDescent="0.2">
      <c r="A664" s="53">
        <v>63314</v>
      </c>
      <c r="B664" s="85" t="s">
        <v>1326</v>
      </c>
      <c r="C664" s="50" t="s">
        <v>1327</v>
      </c>
      <c r="D664" s="242">
        <v>0</v>
      </c>
      <c r="E664" s="242">
        <v>5473.11</v>
      </c>
      <c r="F664" s="52" t="str">
        <f t="shared" si="188"/>
        <v>-</v>
      </c>
    </row>
    <row r="665" spans="1:6" ht="12.75" customHeight="1" x14ac:dyDescent="0.2">
      <c r="A665" s="53">
        <v>63321</v>
      </c>
      <c r="B665" s="85" t="s">
        <v>1328</v>
      </c>
      <c r="C665" s="50" t="s">
        <v>1329</v>
      </c>
      <c r="D665" s="242">
        <v>25000</v>
      </c>
      <c r="E665" s="242">
        <v>20000</v>
      </c>
      <c r="F665" s="52">
        <f t="shared" si="188"/>
        <v>80</v>
      </c>
    </row>
    <row r="666" spans="1:6" ht="12.75" customHeight="1" x14ac:dyDescent="0.2">
      <c r="A666" s="53">
        <v>63322</v>
      </c>
      <c r="B666" s="85" t="s">
        <v>1330</v>
      </c>
      <c r="C666" s="50" t="s">
        <v>1331</v>
      </c>
      <c r="D666" s="242">
        <v>0</v>
      </c>
      <c r="E666" s="242">
        <v>199080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16518.82</v>
      </c>
      <c r="E670" s="242">
        <v>14967.8</v>
      </c>
      <c r="F670" s="52">
        <f t="shared" si="188"/>
        <v>90.61058840764656</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21000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3032.4</v>
      </c>
      <c r="E675" s="242">
        <v>5804.24</v>
      </c>
      <c r="F675" s="52">
        <f t="shared" si="188"/>
        <v>191.40746603350479</v>
      </c>
    </row>
    <row r="676" spans="1:6" ht="24" x14ac:dyDescent="0.2">
      <c r="A676" s="53">
        <v>63613</v>
      </c>
      <c r="B676" s="232" t="s">
        <v>1350</v>
      </c>
      <c r="C676" s="50" t="s">
        <v>1351</v>
      </c>
      <c r="D676" s="242">
        <v>30558.52</v>
      </c>
      <c r="E676" s="242">
        <v>28822.1</v>
      </c>
      <c r="F676" s="52">
        <f t="shared" si="188"/>
        <v>94.317722193352296</v>
      </c>
    </row>
    <row r="677" spans="1:6" ht="24" x14ac:dyDescent="0.2">
      <c r="A677" s="53">
        <v>63622</v>
      </c>
      <c r="B677" s="232" t="s">
        <v>1352</v>
      </c>
      <c r="C677" s="50" t="s">
        <v>1353</v>
      </c>
      <c r="D677" s="242">
        <v>8845.2999999999993</v>
      </c>
      <c r="E677" s="242">
        <v>8700</v>
      </c>
      <c r="F677" s="52">
        <f t="shared" si="188"/>
        <v>98.357319706510822</v>
      </c>
    </row>
    <row r="678" spans="1:6" ht="24" x14ac:dyDescent="0.2">
      <c r="A678" s="53">
        <v>63623</v>
      </c>
      <c r="B678" s="232" t="s">
        <v>1354</v>
      </c>
      <c r="C678" s="50" t="s">
        <v>1355</v>
      </c>
      <c r="D678" s="242">
        <v>600</v>
      </c>
      <c r="E678" s="242">
        <v>600</v>
      </c>
      <c r="F678" s="52">
        <f t="shared" si="188"/>
        <v>100</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11140.63</v>
      </c>
      <c r="E694" s="242">
        <v>0</v>
      </c>
      <c r="F694" s="52">
        <f t="shared" si="188"/>
        <v>0</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813110.26</v>
      </c>
      <c r="E698" s="242">
        <v>24000.76</v>
      </c>
      <c r="F698" s="52">
        <f t="shared" si="188"/>
        <v>2.9517226851866312</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150808.03</v>
      </c>
      <c r="E710" s="242">
        <v>151197.9</v>
      </c>
      <c r="F710" s="52">
        <f t="shared" si="188"/>
        <v>100.2585207167019</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6188.95</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12020.58</v>
      </c>
      <c r="F717" s="52" t="str">
        <f t="shared" si="188"/>
        <v>-</v>
      </c>
    </row>
    <row r="718" spans="1:6" ht="12.75" customHeight="1" x14ac:dyDescent="0.2">
      <c r="A718" s="53">
        <v>32121</v>
      </c>
      <c r="B718" s="85" t="s">
        <v>1416</v>
      </c>
      <c r="C718" s="50" t="s">
        <v>1417</v>
      </c>
      <c r="D718" s="242">
        <v>19146.55</v>
      </c>
      <c r="E718" s="242">
        <v>27951.98</v>
      </c>
      <c r="F718" s="52">
        <f t="shared" si="188"/>
        <v>145.98964304274139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1064.95</v>
      </c>
      <c r="E720" s="242">
        <v>1259.69</v>
      </c>
      <c r="F720" s="52">
        <f t="shared" si="188"/>
        <v>118.28630452133903</v>
      </c>
    </row>
    <row r="721" spans="1:6" ht="12.75" customHeight="1" x14ac:dyDescent="0.2">
      <c r="A721" s="53" t="s">
        <v>1422</v>
      </c>
      <c r="B721" s="85" t="s">
        <v>1423</v>
      </c>
      <c r="C721" s="50" t="s">
        <v>1422</v>
      </c>
      <c r="D721" s="242">
        <v>0</v>
      </c>
      <c r="E721" s="242">
        <v>5290.48</v>
      </c>
      <c r="F721" s="52" t="str">
        <f t="shared" si="188"/>
        <v>-</v>
      </c>
    </row>
    <row r="722" spans="1:6" ht="12.75" customHeight="1" x14ac:dyDescent="0.2">
      <c r="A722" s="53" t="s">
        <v>1424</v>
      </c>
      <c r="B722" s="85" t="s">
        <v>1425</v>
      </c>
      <c r="C722" s="50" t="s">
        <v>1424</v>
      </c>
      <c r="D722" s="242">
        <v>125.08</v>
      </c>
      <c r="E722" s="242">
        <v>0</v>
      </c>
      <c r="F722" s="52">
        <f t="shared" si="188"/>
        <v>0</v>
      </c>
    </row>
    <row r="723" spans="1:6" ht="12.75" customHeight="1" x14ac:dyDescent="0.2">
      <c r="A723" s="53" t="s">
        <v>1426</v>
      </c>
      <c r="B723" s="85" t="s">
        <v>1427</v>
      </c>
      <c r="C723" s="50" t="s">
        <v>1426</v>
      </c>
      <c r="D723" s="242">
        <v>3381.76</v>
      </c>
      <c r="E723" s="242">
        <v>3442.95</v>
      </c>
      <c r="F723" s="52">
        <f t="shared" si="188"/>
        <v>101.80941285011353</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1664.58</v>
      </c>
      <c r="E725" s="242">
        <v>1997.53</v>
      </c>
      <c r="F725" s="52">
        <f t="shared" ref="F725:F979" si="190">IF(D725&lt;&gt;0,IF(E725/D725&gt;=100,"&gt;&gt;100",E725/D725*100),"-")</f>
        <v>120.00204255728173</v>
      </c>
    </row>
    <row r="726" spans="1:6" ht="12.75" customHeight="1" x14ac:dyDescent="0.2">
      <c r="A726" s="53" t="s">
        <v>1432</v>
      </c>
      <c r="B726" s="85" t="s">
        <v>1433</v>
      </c>
      <c r="C726" s="50" t="s">
        <v>1432</v>
      </c>
      <c r="D726" s="242">
        <v>670.55</v>
      </c>
      <c r="E726" s="242">
        <v>961.15</v>
      </c>
      <c r="F726" s="52">
        <f t="shared" si="190"/>
        <v>143.33755872045339</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2360.92</v>
      </c>
      <c r="E739" s="242">
        <v>1800.21</v>
      </c>
      <c r="F739" s="52">
        <f t="shared" si="190"/>
        <v>76.250360029141177</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9213.68</v>
      </c>
      <c r="E742" s="242">
        <v>0</v>
      </c>
      <c r="F742" s="52">
        <f t="shared" si="190"/>
        <v>0</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489.64</v>
      </c>
      <c r="E759" s="242">
        <v>380</v>
      </c>
      <c r="F759" s="52">
        <f t="shared" si="190"/>
        <v>77.60803855894126</v>
      </c>
    </row>
    <row r="760" spans="1:6" ht="12.75" customHeight="1" x14ac:dyDescent="0.2">
      <c r="A760" s="53">
        <v>35232</v>
      </c>
      <c r="B760" s="85" t="s">
        <v>1500</v>
      </c>
      <c r="C760" s="50" t="s">
        <v>1501</v>
      </c>
      <c r="D760" s="242">
        <v>361.48</v>
      </c>
      <c r="E760" s="242">
        <v>0</v>
      </c>
      <c r="F760" s="52">
        <f t="shared" si="190"/>
        <v>0</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160</v>
      </c>
      <c r="F762" s="52" t="str">
        <f t="shared" si="190"/>
        <v>-</v>
      </c>
    </row>
    <row r="763" spans="1:6" ht="12.75" customHeight="1" x14ac:dyDescent="0.2">
      <c r="A763" s="53">
        <v>36315</v>
      </c>
      <c r="B763" s="85" t="s">
        <v>1506</v>
      </c>
      <c r="C763" s="50" t="s">
        <v>1507</v>
      </c>
      <c r="D763" s="242">
        <v>22779.81</v>
      </c>
      <c r="E763" s="242">
        <v>41462.06</v>
      </c>
      <c r="F763" s="52">
        <f t="shared" si="190"/>
        <v>182.01231704742048</v>
      </c>
    </row>
    <row r="764" spans="1:6" ht="12.75" customHeight="1" x14ac:dyDescent="0.2">
      <c r="A764" s="53">
        <v>36316</v>
      </c>
      <c r="B764" s="85" t="s">
        <v>1508</v>
      </c>
      <c r="C764" s="50" t="s">
        <v>1509</v>
      </c>
      <c r="D764" s="242">
        <v>5742.47</v>
      </c>
      <c r="E764" s="242">
        <v>8702.3700000000008</v>
      </c>
      <c r="F764" s="52">
        <f t="shared" si="190"/>
        <v>151.54402199750282</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3312.5</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6923.98</v>
      </c>
      <c r="E816" s="242">
        <v>10759.6</v>
      </c>
      <c r="F816" s="52">
        <f t="shared" si="190"/>
        <v>155.39617387687429</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21714.02</v>
      </c>
      <c r="E819" s="242">
        <v>21717.16</v>
      </c>
      <c r="F819" s="52">
        <f t="shared" si="190"/>
        <v>100.01446070326914</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8360.4599999999991</v>
      </c>
      <c r="E823" s="242">
        <v>11710.14</v>
      </c>
      <c r="F823" s="52">
        <f t="shared" si="190"/>
        <v>140.06573800963105</v>
      </c>
    </row>
    <row r="824" spans="1:6" ht="12.75" customHeight="1" x14ac:dyDescent="0.2">
      <c r="A824" s="53">
        <v>37221</v>
      </c>
      <c r="B824" s="85" t="s">
        <v>1628</v>
      </c>
      <c r="C824" s="50" t="s">
        <v>1629</v>
      </c>
      <c r="D824" s="242">
        <v>60987.06</v>
      </c>
      <c r="E824" s="242">
        <v>83241.95</v>
      </c>
      <c r="F824" s="52">
        <f t="shared" si="190"/>
        <v>136.4911671426693</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40853.300000000003</v>
      </c>
      <c r="E828" s="242">
        <v>64834.39</v>
      </c>
      <c r="F828" s="52">
        <f t="shared" si="190"/>
        <v>158.70049665510496</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32074.44</v>
      </c>
      <c r="E947" s="242">
        <v>32074.44</v>
      </c>
      <c r="F947" s="52">
        <f t="shared" si="190"/>
        <v>100</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8625638.9299999997</v>
      </c>
      <c r="E6" s="229">
        <f t="shared" si="0"/>
        <v>8840900.6799999997</v>
      </c>
      <c r="F6" s="230">
        <f t="shared" ref="F6:F260" si="1">IF(D6&gt;0,IF(E6/D6&gt;=100,"&gt;&gt;100",E6/D6*100),"-")</f>
        <v>102.49560353438072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8025310.7599999998</v>
      </c>
      <c r="E7" s="104">
        <f t="shared" si="2"/>
        <v>7987912.7699999986</v>
      </c>
      <c r="F7" s="93">
        <f t="shared" si="1"/>
        <v>99.533999478420185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665285.22</v>
      </c>
      <c r="E8" s="104">
        <f>E9+E10-E11</f>
        <v>664806.16999999993</v>
      </c>
      <c r="F8" s="93">
        <f t="shared" si="1"/>
        <v>99.927993289855436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664015.01</v>
      </c>
      <c r="E9" s="247">
        <v>664015.01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90464.09</v>
      </c>
      <c r="E10" s="247">
        <v>90464.09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89193.88</v>
      </c>
      <c r="E11" s="247">
        <v>89672.93</v>
      </c>
      <c r="F11" s="93">
        <f t="shared" si="1"/>
        <v>100.5370884190709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6505091.6799999997</v>
      </c>
      <c r="E12" s="104">
        <f t="shared" si="3"/>
        <v>6369837.5099999988</v>
      </c>
      <c r="F12" s="93">
        <f t="shared" si="1"/>
        <v>97.920795329974482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6243766.3499999996</v>
      </c>
      <c r="E13" s="104">
        <f t="shared" si="4"/>
        <v>6048361.0999999996</v>
      </c>
      <c r="F13" s="93">
        <f t="shared" si="1"/>
        <v>96.870394581629398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7963.37</v>
      </c>
      <c r="E14" s="247">
        <v>7963.37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2965577.41</v>
      </c>
      <c r="E15" s="247">
        <v>2966032.41</v>
      </c>
      <c r="F15" s="93">
        <f t="shared" si="1"/>
        <v>100.01534271196111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3022547.71</v>
      </c>
      <c r="E16" s="247">
        <v>3116501.96</v>
      </c>
      <c r="F16" s="93">
        <f t="shared" si="1"/>
        <v>103.10844555700992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5108742.5999999996</v>
      </c>
      <c r="E17" s="247">
        <v>5179601.96</v>
      </c>
      <c r="F17" s="93">
        <f t="shared" si="1"/>
        <v>101.38702153441828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4861064.74</v>
      </c>
      <c r="E18" s="247">
        <v>5221738.5999999996</v>
      </c>
      <c r="F18" s="93">
        <f t="shared" si="1"/>
        <v>107.41964732607119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186724.64</v>
      </c>
      <c r="E19" s="104">
        <f t="shared" si="5"/>
        <v>212466.92999999993</v>
      </c>
      <c r="F19" s="93">
        <f t="shared" si="1"/>
        <v>113.78623089057764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167019.79999999999</v>
      </c>
      <c r="E20" s="247">
        <v>179712.54</v>
      </c>
      <c r="F20" s="93">
        <f t="shared" si="1"/>
        <v>107.59954209021924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19007.03</v>
      </c>
      <c r="E21" s="247">
        <v>19806.349999999999</v>
      </c>
      <c r="F21" s="93">
        <f t="shared" si="1"/>
        <v>104.20539137361283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103067</v>
      </c>
      <c r="E22" s="247">
        <v>111436</v>
      </c>
      <c r="F22" s="93">
        <f t="shared" si="1"/>
        <v>108.11996080219663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34256.639999999999</v>
      </c>
      <c r="E24" s="247">
        <v>37276.85</v>
      </c>
      <c r="F24" s="93">
        <f t="shared" si="1"/>
        <v>108.81642215932443</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48611.61</v>
      </c>
      <c r="E25" s="247">
        <v>51906.55</v>
      </c>
      <c r="F25" s="93">
        <f t="shared" si="1"/>
        <v>106.77809272311698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492696.78</v>
      </c>
      <c r="E26" s="247">
        <v>566722.91</v>
      </c>
      <c r="F26" s="93">
        <f t="shared" si="1"/>
        <v>115.02468313269674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677934.22</v>
      </c>
      <c r="E28" s="247">
        <v>754394.27</v>
      </c>
      <c r="F28" s="93">
        <f t="shared" si="1"/>
        <v>111.278387746823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16270.93</v>
      </c>
      <c r="E29" s="104">
        <f t="shared" si="6"/>
        <v>10993.870000000003</v>
      </c>
      <c r="F29" s="93">
        <f t="shared" si="1"/>
        <v>67.567557601194295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51559.48</v>
      </c>
      <c r="E30" s="247">
        <v>51559.48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35288.550000000003</v>
      </c>
      <c r="E34" s="247">
        <v>40565.61</v>
      </c>
      <c r="F34" s="93">
        <f t="shared" si="1"/>
        <v>114.95402899807443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40407.070000000007</v>
      </c>
      <c r="E35" s="104">
        <f t="shared" si="7"/>
        <v>39136.47</v>
      </c>
      <c r="F35" s="93">
        <f t="shared" si="1"/>
        <v>96.855500782412577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125534.57</v>
      </c>
      <c r="E36" s="247">
        <v>138537.41</v>
      </c>
      <c r="F36" s="93">
        <f t="shared" si="1"/>
        <v>110.3579754963115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85127.5</v>
      </c>
      <c r="E40" s="247">
        <v>99400.94</v>
      </c>
      <c r="F40" s="93">
        <f t="shared" si="1"/>
        <v>116.767131655458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38280.839999999997</v>
      </c>
      <c r="E42" s="247">
        <v>38280.839999999997</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38280.839999999997</v>
      </c>
      <c r="E44" s="247">
        <v>38280.839999999997</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17922.690000000002</v>
      </c>
      <c r="E45" s="104">
        <f t="shared" si="9"/>
        <v>58879.139999999985</v>
      </c>
      <c r="F45" s="93">
        <f t="shared" si="1"/>
        <v>328.51731520212633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45097.58</v>
      </c>
      <c r="E47" s="247">
        <v>50025.71</v>
      </c>
      <c r="F47" s="93">
        <f t="shared" si="1"/>
        <v>110.92770388122821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164582.74</v>
      </c>
      <c r="E48" s="247">
        <v>164582.74</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42690.9</v>
      </c>
      <c r="E49" s="247">
        <v>86690.9</v>
      </c>
      <c r="F49" s="93">
        <f t="shared" si="1"/>
        <v>203.06646147071152</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234448.53</v>
      </c>
      <c r="E50" s="247">
        <v>242420.21</v>
      </c>
      <c r="F50" s="93">
        <f t="shared" si="1"/>
        <v>103.40018340059542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134573.35999999999</v>
      </c>
      <c r="E54" s="247">
        <v>127067.69</v>
      </c>
      <c r="F54" s="93">
        <f t="shared" si="1"/>
        <v>94.422618265606218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134573.35999999999</v>
      </c>
      <c r="E55" s="247">
        <v>127067.69</v>
      </c>
      <c r="F55" s="93">
        <f t="shared" si="1"/>
        <v>94.422618265606218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854933.86</v>
      </c>
      <c r="E56" s="104">
        <f t="shared" si="11"/>
        <v>953269.09</v>
      </c>
      <c r="F56" s="93">
        <f t="shared" si="1"/>
        <v>111.5020862549531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834408.6</v>
      </c>
      <c r="E57" s="247">
        <v>932369.08</v>
      </c>
      <c r="F57" s="93">
        <f t="shared" si="1"/>
        <v>111.74010910242296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99.75</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20342.77</v>
      </c>
      <c r="E61" s="247">
        <v>20617.77</v>
      </c>
      <c r="F61" s="93">
        <f t="shared" si="1"/>
        <v>101.35183163354844</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182.49</v>
      </c>
      <c r="E62" s="247">
        <v>182.49</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600328.17000000004</v>
      </c>
      <c r="E68" s="104">
        <f t="shared" si="13"/>
        <v>852987.91000000015</v>
      </c>
      <c r="F68" s="93">
        <f t="shared" si="1"/>
        <v>142.0869372163562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249361.41</v>
      </c>
      <c r="E69" s="104">
        <f t="shared" si="14"/>
        <v>474662.32</v>
      </c>
      <c r="F69" s="93">
        <f t="shared" si="1"/>
        <v>190.35115337212761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249361.41</v>
      </c>
      <c r="E70" s="104">
        <f t="shared" si="15"/>
        <v>474662.32</v>
      </c>
      <c r="F70" s="93">
        <f t="shared" si="1"/>
        <v>190.35115337212761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249361.41</v>
      </c>
      <c r="E72" s="247">
        <v>474662.32</v>
      </c>
      <c r="F72" s="93">
        <f t="shared" si="1"/>
        <v>190.35115337212761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3463.53</v>
      </c>
      <c r="E78" s="104">
        <f>E79+SUM(E82:E84)-E85+E86</f>
        <v>5768.53</v>
      </c>
      <c r="F78" s="93">
        <f t="shared" si="1"/>
        <v>166.55060011029207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178.63</v>
      </c>
      <c r="E84" s="247">
        <v>413.75</v>
      </c>
      <c r="F84" s="93">
        <f t="shared" si="1"/>
        <v>231.62402731903936</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3284.9</v>
      </c>
      <c r="E86" s="247">
        <v>5354.78</v>
      </c>
      <c r="F86" s="93">
        <f t="shared" si="1"/>
        <v>163.01196383451551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223067.22</v>
      </c>
      <c r="E134" s="104">
        <f t="shared" si="23"/>
        <v>223067.22</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223067.22</v>
      </c>
      <c r="E135" s="104">
        <f t="shared" si="24"/>
        <v>223067.22</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3981.68</v>
      </c>
      <c r="E139" s="247">
        <v>3981.68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219085.54</v>
      </c>
      <c r="E141" s="247">
        <v>219085.54</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75055.13</v>
      </c>
      <c r="E146" s="104">
        <f t="shared" si="26"/>
        <v>72167.070000000007</v>
      </c>
      <c r="F146" s="93">
        <f t="shared" si="1"/>
        <v>96.152081809731058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22609.98</v>
      </c>
      <c r="E147" s="247">
        <v>29552.33</v>
      </c>
      <c r="F147" s="93">
        <f t="shared" si="1"/>
        <v>130.704803807876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32534.63</v>
      </c>
      <c r="E149" s="104">
        <f t="shared" si="27"/>
        <v>15289.66</v>
      </c>
      <c r="F149" s="93">
        <f t="shared" si="1"/>
        <v>46.995032677488567</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14394.66</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1167.95</v>
      </c>
      <c r="E155" s="247">
        <v>895</v>
      </c>
      <c r="F155" s="93">
        <f t="shared" si="1"/>
        <v>76.629992722291192</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31366.68</v>
      </c>
      <c r="E157" s="247">
        <v>0</v>
      </c>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17648.599999999999</v>
      </c>
      <c r="E158" s="247">
        <v>20509.21</v>
      </c>
      <c r="F158" s="93">
        <f t="shared" si="1"/>
        <v>116.2087077728545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23351.27</v>
      </c>
      <c r="E159" s="247">
        <v>30151.48</v>
      </c>
      <c r="F159" s="93">
        <f t="shared" si="1"/>
        <v>129.1213711288508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11446.43</v>
      </c>
      <c r="E160" s="247">
        <v>13479.08</v>
      </c>
      <c r="F160" s="93">
        <f t="shared" si="1"/>
        <v>117.75793850134933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876.12</v>
      </c>
      <c r="E162" s="247">
        <v>2425.34</v>
      </c>
      <c r="F162" s="93">
        <f t="shared" si="1"/>
        <v>276.82737524540022</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33411.9</v>
      </c>
      <c r="E163" s="247">
        <v>39240.03</v>
      </c>
      <c r="F163" s="93">
        <f t="shared" si="1"/>
        <v>117.4432761980013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49380.88</v>
      </c>
      <c r="E170" s="104">
        <f t="shared" si="29"/>
        <v>77322.77</v>
      </c>
      <c r="F170" s="93">
        <f t="shared" si="1"/>
        <v>156.58443105914679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49380.88</v>
      </c>
      <c r="E173" s="247">
        <v>77322.77</v>
      </c>
      <c r="F173" s="93">
        <f t="shared" si="1"/>
        <v>156.58443105914679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8625638.9299999997</v>
      </c>
      <c r="E175" s="104">
        <f t="shared" si="30"/>
        <v>8840900.6799999997</v>
      </c>
      <c r="F175" s="93">
        <f t="shared" si="1"/>
        <v>102.49560353438072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310331.07999999996</v>
      </c>
      <c r="E176" s="104">
        <f t="shared" si="31"/>
        <v>344157.6</v>
      </c>
      <c r="F176" s="93">
        <f t="shared" si="1"/>
        <v>110.90013929639275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161899.88</v>
      </c>
      <c r="E177" s="104">
        <f t="shared" si="32"/>
        <v>193391.83</v>
      </c>
      <c r="F177" s="93">
        <f t="shared" si="1"/>
        <v>119.45149681395687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49240.88</v>
      </c>
      <c r="E178" s="247">
        <v>77488.649999999994</v>
      </c>
      <c r="F178" s="93">
        <f t="shared" si="1"/>
        <v>157.36650116732275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71681.13</v>
      </c>
      <c r="E179" s="247">
        <v>70080.350000000006</v>
      </c>
      <c r="F179" s="93">
        <f t="shared" si="1"/>
        <v>97.766804178449746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370.63</v>
      </c>
      <c r="E180" s="104">
        <f t="shared" si="33"/>
        <v>475.02</v>
      </c>
      <c r="F180" s="93">
        <f t="shared" si="1"/>
        <v>128.16555594528236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370.63</v>
      </c>
      <c r="E183" s="247">
        <v>475.02</v>
      </c>
      <c r="F183" s="93">
        <f t="shared" si="1"/>
        <v>128.16555594528236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8538.5499999999993</v>
      </c>
      <c r="E186" s="247">
        <v>8676.3700000000008</v>
      </c>
      <c r="F186" s="93">
        <f t="shared" si="1"/>
        <v>101.61409138553972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32068.69</v>
      </c>
      <c r="E188" s="247">
        <v>36671.440000000002</v>
      </c>
      <c r="F188" s="93">
        <f t="shared" si="1"/>
        <v>114.35278460080534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30825.11</v>
      </c>
      <c r="E189" s="247">
        <v>65234.12</v>
      </c>
      <c r="F189" s="93">
        <f t="shared" si="1"/>
        <v>211.62656029451315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117606.09</v>
      </c>
      <c r="E206" s="104">
        <f t="shared" si="37"/>
        <v>85531.65</v>
      </c>
      <c r="F206" s="93">
        <f t="shared" si="1"/>
        <v>72.727228666474659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117606.09</v>
      </c>
      <c r="E207" s="104">
        <f t="shared" si="38"/>
        <v>85531.65</v>
      </c>
      <c r="F207" s="93">
        <f t="shared" si="1"/>
        <v>72.727228666474659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117606.09</v>
      </c>
      <c r="E208" s="247">
        <v>85531.65</v>
      </c>
      <c r="F208" s="93">
        <f t="shared" si="1"/>
        <v>72.727228666474659</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8315307.8499999996</v>
      </c>
      <c r="E237" s="104">
        <f t="shared" si="41"/>
        <v>8496743.0800000001</v>
      </c>
      <c r="F237" s="93">
        <f t="shared" si="1"/>
        <v>102.18194242802447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8147397.46</v>
      </c>
      <c r="E238" s="104">
        <f t="shared" si="42"/>
        <v>8142073.9299999997</v>
      </c>
      <c r="F238" s="93">
        <f t="shared" si="1"/>
        <v>99.934659748390374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8265003.5499999998</v>
      </c>
      <c r="E239" s="104">
        <f t="shared" si="43"/>
        <v>8227605.5800000001</v>
      </c>
      <c r="F239" s="93">
        <f t="shared" si="1"/>
        <v>99.547514168944303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8028458.21</v>
      </c>
      <c r="E240" s="247">
        <v>7996556.4299999997</v>
      </c>
      <c r="F240" s="93">
        <f t="shared" si="1"/>
        <v>99.602641264791487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236545.34</v>
      </c>
      <c r="E241" s="247">
        <v>231049.15</v>
      </c>
      <c r="F241" s="93">
        <f t="shared" si="1"/>
        <v>97.676475047024809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117606.09</v>
      </c>
      <c r="E242" s="104">
        <f t="shared" si="44"/>
        <v>85531.65</v>
      </c>
      <c r="F242" s="93">
        <f t="shared" si="1"/>
        <v>72.727228666474659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117606.09</v>
      </c>
      <c r="E244" s="247">
        <v>85531.65</v>
      </c>
      <c r="F244" s="93">
        <f t="shared" si="1"/>
        <v>72.727228666474659</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94010.87</v>
      </c>
      <c r="E245" s="104">
        <f t="shared" si="45"/>
        <v>283485.39</v>
      </c>
      <c r="F245" s="93">
        <f t="shared" si="1"/>
        <v>301.54533193874283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642166.26</v>
      </c>
      <c r="E246" s="104">
        <f t="shared" si="46"/>
        <v>490346.3</v>
      </c>
      <c r="F246" s="93">
        <f t="shared" si="1"/>
        <v>76.358153727976912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642166.26</v>
      </c>
      <c r="E247" s="247">
        <v>490346.3</v>
      </c>
      <c r="F247" s="93">
        <f t="shared" si="1"/>
        <v>76.358153727976912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548155.39</v>
      </c>
      <c r="E250" s="104">
        <f t="shared" si="47"/>
        <v>206860.91</v>
      </c>
      <c r="F250" s="93">
        <f t="shared" si="1"/>
        <v>37.737640416160097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516080.95</v>
      </c>
      <c r="E252" s="247">
        <v>174786.47</v>
      </c>
      <c r="F252" s="93">
        <f t="shared" si="1"/>
        <v>33.868033687350788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32074.44</v>
      </c>
      <c r="E253" s="247">
        <v>32074.44</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73899.520000000004</v>
      </c>
      <c r="E255" s="247">
        <v>71183.759999999995</v>
      </c>
      <c r="F255" s="93">
        <f t="shared" si="1"/>
        <v>96.325064087019769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1166262.55</v>
      </c>
      <c r="E259" s="104">
        <f t="shared" si="49"/>
        <v>1718777.08</v>
      </c>
      <c r="F259" s="93">
        <f t="shared" si="1"/>
        <v>147.37479823904144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1166262.55</v>
      </c>
      <c r="E260" s="248">
        <v>1718777.08</v>
      </c>
      <c r="F260" s="97">
        <f t="shared" si="1"/>
        <v>147.37479823904144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65976.75</v>
      </c>
      <c r="E264" s="247">
        <v>79698.75</v>
      </c>
      <c r="F264" s="93">
        <f t="shared" si="50"/>
        <v>120.79823574213644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42490.28</v>
      </c>
      <c r="E265" s="247">
        <v>31708.35</v>
      </c>
      <c r="F265" s="93">
        <f t="shared" si="50"/>
        <v>74.624949517866199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569.88</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3284.9</v>
      </c>
      <c r="E269" s="247">
        <v>4784.8999999999996</v>
      </c>
      <c r="F269" s="93">
        <f t="shared" si="50"/>
        <v>145.66349051721511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6559.42</v>
      </c>
      <c r="E287" s="247">
        <v>13099.07</v>
      </c>
      <c r="F287" s="93">
        <f t="shared" si="50"/>
        <v>199.69860140073359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155340.46</v>
      </c>
      <c r="E288" s="247">
        <v>180292.76</v>
      </c>
      <c r="F288" s="93">
        <f t="shared" si="50"/>
        <v>116.06297547979452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18354.12</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30825.11</v>
      </c>
      <c r="E290" s="247">
        <v>46880</v>
      </c>
      <c r="F290" s="93">
        <f t="shared" si="50"/>
        <v>152.08380440491533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117606.09</v>
      </c>
      <c r="E294" s="247">
        <v>85531.65</v>
      </c>
      <c r="F294" s="93">
        <f t="shared" si="50"/>
        <v>72.727228666474659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21372.42</v>
      </c>
      <c r="E297" s="247">
        <v>26522.62</v>
      </c>
      <c r="F297" s="93">
        <f t="shared" si="50"/>
        <v>124.09741152382369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247.27</v>
      </c>
      <c r="E301" s="247">
        <v>394.87</v>
      </c>
      <c r="F301" s="93">
        <f t="shared" si="50"/>
        <v>159.69183483641362</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380045.43</v>
      </c>
      <c r="E5" s="79">
        <f t="shared" si="0"/>
        <v>538480.67999999993</v>
      </c>
      <c r="F5" s="80">
        <f t="shared" ref="F5:F141" si="1">IF(D5&gt;0,IF(E5/D5&gt;=100,"&gt;&gt;100",E5/D5*100),"-")</f>
        <v>141.68850287188033</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377684.51</v>
      </c>
      <c r="E6" s="81">
        <f t="shared" si="2"/>
        <v>536680.47</v>
      </c>
      <c r="F6" s="63">
        <f t="shared" si="1"/>
        <v>142.09755915062547</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31077.9</v>
      </c>
      <c r="E7" s="249">
        <v>46202.78</v>
      </c>
      <c r="F7" s="63">
        <f t="shared" si="1"/>
        <v>148.66763841829723</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346606.61</v>
      </c>
      <c r="E8" s="249">
        <v>490477.69</v>
      </c>
      <c r="F8" s="63">
        <f t="shared" si="1"/>
        <v>141.50846401919458</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2360.92</v>
      </c>
      <c r="E20" s="249">
        <v>1800.21</v>
      </c>
      <c r="F20" s="63">
        <f t="shared" si="1"/>
        <v>76.250360029141177</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91071.76999999999</v>
      </c>
      <c r="E28" s="81">
        <f t="shared" si="6"/>
        <v>127774.56</v>
      </c>
      <c r="F28" s="63">
        <f t="shared" si="1"/>
        <v>140.3009516560401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3312.5</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90275.43</v>
      </c>
      <c r="E30" s="249">
        <v>123462.06</v>
      </c>
      <c r="F30" s="63">
        <f t="shared" si="1"/>
        <v>136.76153079525625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796.34</v>
      </c>
      <c r="E34" s="249">
        <v>1000</v>
      </c>
      <c r="F34" s="63">
        <f t="shared" si="1"/>
        <v>125.57450335283924</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1243709.6299999999</v>
      </c>
      <c r="E35" s="81">
        <f t="shared" si="7"/>
        <v>668980.78999999992</v>
      </c>
      <c r="F35" s="63">
        <f t="shared" si="1"/>
        <v>53.789146104786532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2352.3200000000002</v>
      </c>
      <c r="E36" s="81">
        <f t="shared" si="8"/>
        <v>1990.84</v>
      </c>
      <c r="F36" s="63">
        <f t="shared" si="1"/>
        <v>84.633043123384567</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2352.3200000000002</v>
      </c>
      <c r="E38" s="249">
        <v>1990.84</v>
      </c>
      <c r="F38" s="63">
        <f t="shared" si="1"/>
        <v>84.633043123384567</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6381.71</v>
      </c>
      <c r="E39" s="81">
        <f t="shared" si="9"/>
        <v>9279.8700000000008</v>
      </c>
      <c r="F39" s="63">
        <f t="shared" si="1"/>
        <v>145.41353336331485</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6381.71</v>
      </c>
      <c r="E40" s="249">
        <v>9279.8700000000008</v>
      </c>
      <c r="F40" s="63">
        <f t="shared" si="1"/>
        <v>145.41353336331485</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1109613.4099999999</v>
      </c>
      <c r="E54" s="81">
        <f t="shared" si="12"/>
        <v>527806.71999999997</v>
      </c>
      <c r="F54" s="63">
        <f t="shared" si="1"/>
        <v>47.566721458422172</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1109613.4099999999</v>
      </c>
      <c r="E55" s="249">
        <v>527806.71999999997</v>
      </c>
      <c r="F55" s="63">
        <f t="shared" si="1"/>
        <v>47.566721458422172</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506.51</v>
      </c>
      <c r="E60" s="249">
        <v>506.16</v>
      </c>
      <c r="F60" s="63">
        <f t="shared" si="1"/>
        <v>99.930899686087145</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124855.67999999999</v>
      </c>
      <c r="E61" s="81">
        <f t="shared" si="13"/>
        <v>129397.2</v>
      </c>
      <c r="F61" s="63">
        <f t="shared" si="1"/>
        <v>103.63741561457196</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124855.67999999999</v>
      </c>
      <c r="E64" s="249">
        <v>129397.2</v>
      </c>
      <c r="F64" s="63">
        <f t="shared" si="1"/>
        <v>103.63741561457196</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29682.370000000003</v>
      </c>
      <c r="E75" s="81">
        <f t="shared" si="15"/>
        <v>97576.75</v>
      </c>
      <c r="F75" s="63">
        <f t="shared" si="1"/>
        <v>328.73638459462632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15578.6</v>
      </c>
      <c r="E76" s="249">
        <v>66039.62</v>
      </c>
      <c r="F76" s="63">
        <f t="shared" si="1"/>
        <v>423.91241831743542</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3462.5</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14103.77</v>
      </c>
      <c r="E81" s="249">
        <v>28074.63</v>
      </c>
      <c r="F81" s="63">
        <f t="shared" si="1"/>
        <v>199.05762785411275</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214468.70999999996</v>
      </c>
      <c r="E82" s="81">
        <f t="shared" si="16"/>
        <v>229618.36</v>
      </c>
      <c r="F82" s="63">
        <f t="shared" si="1"/>
        <v>107.06380431905428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133909.24</v>
      </c>
      <c r="E84" s="249">
        <v>77566.149999999994</v>
      </c>
      <c r="F84" s="63">
        <f t="shared" si="1"/>
        <v>57.924419554617735</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32199.42</v>
      </c>
      <c r="E85" s="249">
        <v>69999.88</v>
      </c>
      <c r="F85" s="63">
        <f t="shared" si="1"/>
        <v>217.39484748483048</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48360.05</v>
      </c>
      <c r="E86" s="249">
        <v>82052.33</v>
      </c>
      <c r="F86" s="63">
        <f t="shared" si="1"/>
        <v>169.66965501483145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7929.92</v>
      </c>
      <c r="E89" s="81">
        <f t="shared" si="17"/>
        <v>8108.1</v>
      </c>
      <c r="F89" s="63">
        <f t="shared" si="1"/>
        <v>102.24693313425608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7929.92</v>
      </c>
      <c r="E104" s="249">
        <v>8108.1</v>
      </c>
      <c r="F104" s="63">
        <f t="shared" si="1"/>
        <v>102.24693313425608</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142604.45000000001</v>
      </c>
      <c r="E107" s="81">
        <f t="shared" si="21"/>
        <v>116415.94</v>
      </c>
      <c r="F107" s="63">
        <f t="shared" si="1"/>
        <v>81.635559058640865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92070.05</v>
      </c>
      <c r="E108" s="249">
        <v>61787.72</v>
      </c>
      <c r="F108" s="63">
        <f t="shared" si="1"/>
        <v>67.109467193729117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43894.400000000001</v>
      </c>
      <c r="E109" s="249">
        <v>49628.22</v>
      </c>
      <c r="F109" s="63">
        <f t="shared" si="1"/>
        <v>113.06275971422322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6640</v>
      </c>
      <c r="E111" s="249">
        <v>5000</v>
      </c>
      <c r="F111" s="63">
        <f t="shared" si="1"/>
        <v>75.301204819277118</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633978.82000000007</v>
      </c>
      <c r="E114" s="81">
        <f t="shared" si="22"/>
        <v>904072.82</v>
      </c>
      <c r="F114" s="63">
        <f t="shared" si="1"/>
        <v>142.60300052295122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572418.49</v>
      </c>
      <c r="E115" s="81">
        <f t="shared" si="23"/>
        <v>838937.7</v>
      </c>
      <c r="F115" s="63">
        <f t="shared" si="1"/>
        <v>146.56020283341999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457952.27</v>
      </c>
      <c r="E116" s="249">
        <v>668775.13</v>
      </c>
      <c r="F116" s="63">
        <f t="shared" si="1"/>
        <v>146.03598973316585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114466.22</v>
      </c>
      <c r="E117" s="249">
        <v>170162.57</v>
      </c>
      <c r="F117" s="63">
        <f t="shared" si="1"/>
        <v>148.65745544842838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33073.53</v>
      </c>
      <c r="E118" s="81">
        <f t="shared" si="24"/>
        <v>36330.65</v>
      </c>
      <c r="F118" s="63">
        <f t="shared" si="1"/>
        <v>109.84811721034919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33073.53</v>
      </c>
      <c r="E119" s="249">
        <v>36330.65</v>
      </c>
      <c r="F119" s="63">
        <f t="shared" si="1"/>
        <v>109.84811721034919</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28486.799999999999</v>
      </c>
      <c r="E126" s="249">
        <v>28804.47</v>
      </c>
      <c r="F126" s="63">
        <f t="shared" si="1"/>
        <v>101.11514806857913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34897.79</v>
      </c>
      <c r="E129" s="81">
        <f t="shared" si="26"/>
        <v>48702.770000000004</v>
      </c>
      <c r="F129" s="63">
        <f t="shared" si="1"/>
        <v>139.55832160145386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414.76</v>
      </c>
      <c r="E134" s="249">
        <v>414.76</v>
      </c>
      <c r="F134" s="63">
        <f t="shared" si="1"/>
        <v>100</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6370.67</v>
      </c>
      <c r="E135" s="249">
        <v>10750</v>
      </c>
      <c r="F135" s="63">
        <f t="shared" si="1"/>
        <v>168.74206323667681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1554.78</v>
      </c>
      <c r="E137" s="249">
        <v>1055.8599999999999</v>
      </c>
      <c r="F137" s="63">
        <f t="shared" si="1"/>
        <v>67.910572556889065</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10825.73</v>
      </c>
      <c r="E138" s="249">
        <v>15969.46</v>
      </c>
      <c r="F138" s="63">
        <f t="shared" si="1"/>
        <v>147.51393208587319</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15731.85</v>
      </c>
      <c r="E140" s="249">
        <v>20512.689999999999</v>
      </c>
      <c r="F140" s="63">
        <f t="shared" si="1"/>
        <v>130.38956003267256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2778388.8899999997</v>
      </c>
      <c r="E141" s="106">
        <f t="shared" si="28"/>
        <v>2739730.7699999996</v>
      </c>
      <c r="F141" s="82">
        <f t="shared" si="1"/>
        <v>98.60861378552373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36781.119999999995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36781.119999999995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543.45000000000005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543.45000000000005</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36237.67</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36237.67</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310331.08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2391242.33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1996190.87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820740.09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807223.84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5650.42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380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107485.38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254711.14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394560.6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490.86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490.86</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2357415.8099999996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1964698.92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792492.32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808824.62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5546.03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380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107347.56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250108.39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360151.59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32565.3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32565.3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344157.60000000056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31453.19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13099.07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12352.57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6271.9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2101.7800000000002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3241.48</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737.41</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477.8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477.8</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268.7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268.7</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18354.12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17710.12</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644</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312704.41000000003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180292.76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46880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85531.65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28645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Špiček</cp:lastModifiedBy>
  <cp:lastPrinted>2024-09-24T08:26:57Z</cp:lastPrinted>
  <dcterms:created xsi:type="dcterms:W3CDTF">2022-04-01T05:14:30Z</dcterms:created>
  <dcterms:modified xsi:type="dcterms:W3CDTF">2025-02-27T09:11:43Z</dcterms:modified>
</cp:coreProperties>
</file>